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update lab cons.66\"/>
    </mc:Choice>
  </mc:AlternateContent>
  <xr:revisionPtr revIDLastSave="0" documentId="13_ncr:1_{C3A29FB2-DD04-470E-95C9-1547AF8A6607}" xr6:coauthVersionLast="44" xr6:coauthVersionMax="44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Metadata" sheetId="2" r:id="rId1"/>
    <sheet name="หมายเหตุ" sheetId="3" r:id="rId2"/>
    <sheet name="จุดเก็บตัวอย่างน้ำผิวดิน" sheetId="6" r:id="rId3"/>
    <sheet name="30.1.66" sheetId="1" r:id="rId4"/>
    <sheet name="28.3.66" sheetId="7" r:id="rId5"/>
    <sheet name="28.5.66" sheetId="8" r:id="rId6"/>
    <sheet name="27.7.66 " sheetId="13" r:id="rId7"/>
    <sheet name="19.9.66" sheetId="9" r:id="rId8"/>
    <sheet name="ค่าเฉลี่ยรายปี" sheetId="10" r:id="rId9"/>
    <sheet name="จำนวนตัวอย่าง งป.66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0" l="1"/>
  <c r="L11" i="10"/>
  <c r="M11" i="10"/>
  <c r="N11" i="10"/>
  <c r="O11" i="10"/>
  <c r="P11" i="10"/>
  <c r="Q11" i="10"/>
  <c r="R11" i="10"/>
  <c r="K10" i="10"/>
  <c r="L10" i="10"/>
  <c r="M10" i="10"/>
  <c r="N10" i="10"/>
  <c r="O10" i="10"/>
  <c r="P10" i="10"/>
  <c r="Q10" i="10"/>
  <c r="R10" i="10"/>
  <c r="J10" i="10"/>
  <c r="J11" i="10" s="1"/>
  <c r="K9" i="10"/>
  <c r="L9" i="10"/>
  <c r="M9" i="10"/>
  <c r="N9" i="10"/>
  <c r="O9" i="10"/>
  <c r="P9" i="10"/>
  <c r="Q9" i="10"/>
  <c r="R9" i="10"/>
  <c r="J9" i="10"/>
  <c r="H10" i="10"/>
  <c r="H11" i="10" s="1"/>
  <c r="D5" i="10" l="1"/>
  <c r="E5" i="10"/>
  <c r="F5" i="10"/>
  <c r="G5" i="10"/>
  <c r="H5" i="10"/>
  <c r="J5" i="10"/>
  <c r="K5" i="10"/>
  <c r="L5" i="10"/>
  <c r="M5" i="10"/>
  <c r="N5" i="10"/>
  <c r="O5" i="10"/>
  <c r="P5" i="10"/>
  <c r="Q5" i="10"/>
  <c r="R5" i="10"/>
  <c r="D6" i="10"/>
  <c r="E6" i="10"/>
  <c r="F6" i="10"/>
  <c r="G6" i="10"/>
  <c r="H6" i="10"/>
  <c r="J6" i="10"/>
  <c r="K6" i="10"/>
  <c r="L6" i="10"/>
  <c r="M6" i="10"/>
  <c r="N6" i="10"/>
  <c r="O6" i="10"/>
  <c r="P6" i="10"/>
  <c r="Q6" i="10"/>
  <c r="R6" i="10"/>
  <c r="D7" i="10"/>
  <c r="E7" i="10"/>
  <c r="F7" i="10"/>
  <c r="G7" i="10"/>
  <c r="H7" i="10"/>
  <c r="J7" i="10"/>
  <c r="K7" i="10"/>
  <c r="L7" i="10"/>
  <c r="M7" i="10"/>
  <c r="N7" i="10"/>
  <c r="O7" i="10"/>
  <c r="P7" i="10"/>
  <c r="Q7" i="10"/>
  <c r="R7" i="10"/>
  <c r="D8" i="10"/>
  <c r="E8" i="10"/>
  <c r="F8" i="10"/>
  <c r="G8" i="10"/>
  <c r="H8" i="10"/>
  <c r="J8" i="10"/>
  <c r="K8" i="10"/>
  <c r="L8" i="10"/>
  <c r="M8" i="10"/>
  <c r="N8" i="10"/>
  <c r="O8" i="10"/>
  <c r="P8" i="10"/>
  <c r="Q8" i="10"/>
  <c r="R8" i="10"/>
  <c r="E4" i="10"/>
  <c r="F4" i="10"/>
  <c r="G4" i="10"/>
  <c r="H4" i="10"/>
  <c r="J4" i="10"/>
  <c r="K4" i="10"/>
  <c r="L4" i="10"/>
  <c r="M4" i="10"/>
  <c r="N4" i="10"/>
  <c r="O4" i="10"/>
  <c r="P4" i="10"/>
  <c r="Q4" i="10"/>
  <c r="R4" i="10"/>
  <c r="D4" i="10"/>
  <c r="H9" i="13" l="1"/>
  <c r="G9" i="13"/>
  <c r="F9" i="13"/>
  <c r="D9" i="13"/>
  <c r="D9" i="1" l="1"/>
  <c r="E9" i="7" l="1"/>
  <c r="D9" i="7"/>
  <c r="F9" i="7"/>
  <c r="E9" i="1" l="1"/>
  <c r="F10" i="11" l="1"/>
  <c r="E10" i="11"/>
  <c r="D10" i="11"/>
  <c r="C10" i="11"/>
  <c r="D10" i="1"/>
  <c r="E10" i="1" s="1"/>
  <c r="E11" i="1" s="1"/>
  <c r="E10" i="10" l="1"/>
  <c r="E11" i="10" s="1"/>
  <c r="G9" i="10"/>
  <c r="G10" i="10" s="1"/>
  <c r="G11" i="10" s="1"/>
  <c r="D9" i="10"/>
  <c r="D10" i="10" s="1"/>
  <c r="D11" i="10" s="1"/>
  <c r="H9" i="10"/>
  <c r="F9" i="10"/>
  <c r="F10" i="10" s="1"/>
  <c r="D11" i="1"/>
  <c r="H9" i="9"/>
  <c r="G9" i="9"/>
  <c r="F9" i="9"/>
  <c r="D9" i="9"/>
  <c r="H9" i="8"/>
  <c r="G9" i="8"/>
  <c r="F9" i="8"/>
  <c r="D9" i="8"/>
  <c r="H9" i="7"/>
  <c r="G9" i="7"/>
  <c r="H9" i="1"/>
  <c r="G9" i="1"/>
  <c r="F9" i="1"/>
  <c r="G10" i="1" l="1"/>
  <c r="G11" i="1" s="1"/>
  <c r="H10" i="1"/>
  <c r="H11" i="1" s="1"/>
  <c r="F10" i="1"/>
  <c r="F11" i="1" s="1"/>
  <c r="F11" i="10"/>
</calcChain>
</file>

<file path=xl/sharedStrings.xml><?xml version="1.0" encoding="utf-8"?>
<sst xmlns="http://schemas.openxmlformats.org/spreadsheetml/2006/main" count="313" uniqueCount="102">
  <si>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</si>
  <si>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</si>
  <si>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</si>
  <si>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</si>
  <si>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</si>
  <si>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</si>
  <si>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ชื่อผู้ติดต่อ</t>
  </si>
  <si>
    <t>อีเมลผู้ติดต่อ</t>
  </si>
  <si>
    <t>คำสำคัญ</t>
  </si>
  <si>
    <t>วัตถุประสงค์</t>
  </si>
  <si>
    <t>หน่วยความถี่ของการปรับปรุงข้อมูล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</si>
  <si>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</si>
  <si>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</si>
  <si>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</si>
  <si>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</si>
  <si>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</si>
  <si>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</si>
  <si>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</si>
  <si>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</si>
  <si>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</si>
  <si>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ชื่อจุดเก็บ</t>
  </si>
  <si>
    <t>หน่วยงาน</t>
  </si>
  <si>
    <t>กรมวิทยาศาสตร์ทหารเรือ</t>
  </si>
  <si>
    <t>กองวิเคราะห์และทดสอบ โทร 02-475-7123</t>
  </si>
  <si>
    <t>aniwatpus@yahoo.com</t>
  </si>
  <si>
    <t>เดือน</t>
  </si>
  <si>
    <t>temp.</t>
  </si>
  <si>
    <t>salinity</t>
  </si>
  <si>
    <t>ppt</t>
  </si>
  <si>
    <t>pH</t>
  </si>
  <si>
    <t>mg/l</t>
  </si>
  <si>
    <t>DO</t>
  </si>
  <si>
    <t>nitrate-N</t>
  </si>
  <si>
    <t>phosphate-P</t>
  </si>
  <si>
    <t>พิกัด</t>
  </si>
  <si>
    <t>Fe</t>
  </si>
  <si>
    <t>Cd</t>
  </si>
  <si>
    <t>Mn</t>
  </si>
  <si>
    <t>Pb</t>
  </si>
  <si>
    <t>Zn</t>
  </si>
  <si>
    <t>Transparency</t>
  </si>
  <si>
    <t>m</t>
  </si>
  <si>
    <t>E</t>
  </si>
  <si>
    <t>N</t>
  </si>
  <si>
    <t>Cu</t>
  </si>
  <si>
    <t>Cr total</t>
  </si>
  <si>
    <t>ค่าเฉลี่ย</t>
  </si>
  <si>
    <t>ค่าต่ำสุด - ค่าสูงสุด</t>
  </si>
  <si>
    <t>ผลประเมินผลตามเกณฑ์คุณภาพ</t>
  </si>
  <si>
    <t>temperature</t>
  </si>
  <si>
    <t>Salinity</t>
  </si>
  <si>
    <t>Dissolved Oxygen,DO</t>
  </si>
  <si>
    <t>Nitrate-N</t>
  </si>
  <si>
    <t>Phosphate-P</t>
  </si>
  <si>
    <t>metals</t>
  </si>
  <si>
    <t>Parameters</t>
  </si>
  <si>
    <t>unit</t>
  </si>
  <si>
    <t>Method</t>
  </si>
  <si>
    <t>ICP-AES</t>
  </si>
  <si>
    <t>Sacchi Disc</t>
  </si>
  <si>
    <t>Portable Instruement</t>
  </si>
  <si>
    <t>Refractometer</t>
  </si>
  <si>
    <t>Suspended solid,SS</t>
  </si>
  <si>
    <t>ค่าต่ำสุด</t>
  </si>
  <si>
    <t>คุณภาพน้ำผิวดินบนเกาะแสมสาร อ.สัตหีบ จว.ชลบุรี</t>
  </si>
  <si>
    <t>คุณภาพน้ำผิวดินประเภทที่  ตามประกาศคณะกรรมการสิ่งแวดล้อมแห่งชาติ พ.ศ.2537</t>
  </si>
  <si>
    <t>จัดทำฐานข้อมูลคุณภาพผิวดินเกาะแสมสาร</t>
  </si>
  <si>
    <t>บริเวณเกาะแสมสาร</t>
  </si>
  <si>
    <t>ตัวอย่างที่</t>
  </si>
  <si>
    <t>คำบรรยาย</t>
  </si>
  <si>
    <t>พิกัด E</t>
  </si>
  <si>
    <t>พิกัด N</t>
  </si>
  <si>
    <t>เกณฑ์มาตรฐานน้ำผิวดินประเภทที่ 1</t>
  </si>
  <si>
    <t>Ni</t>
  </si>
  <si>
    <t>As</t>
  </si>
  <si>
    <t xml:space="preserve">   </t>
  </si>
  <si>
    <t>µg/l</t>
  </si>
  <si>
    <r>
      <rPr>
        <b/>
        <vertAlign val="superscript"/>
        <sz val="14"/>
        <rFont val="CordiaUPC"/>
        <family val="2"/>
      </rPr>
      <t>๐</t>
    </r>
    <r>
      <rPr>
        <b/>
        <sz val="14"/>
        <rFont val="CordiaUPC"/>
        <family val="2"/>
      </rPr>
      <t xml:space="preserve"> C</t>
    </r>
  </si>
  <si>
    <r>
      <rPr>
        <b/>
        <vertAlign val="superscript"/>
        <sz val="14"/>
        <rFont val="CordiaUPC"/>
        <family val="2"/>
      </rPr>
      <t>๐</t>
    </r>
    <r>
      <rPr>
        <b/>
        <sz val="14"/>
        <rFont val="CordiaUPC"/>
        <family val="2"/>
      </rPr>
      <t>C</t>
    </r>
  </si>
  <si>
    <t>0.7-0.8</t>
  </si>
  <si>
    <t>1.8-2.6</t>
  </si>
  <si>
    <t>ค่ามากสุด</t>
  </si>
  <si>
    <t xml:space="preserve">สรุปผลการวิเคราะห์ ปี งป.66 </t>
  </si>
  <si>
    <t>โครงการอนุรักษ์พันธุกรรมพืช อันเนื่องมาจากพระราชดำริ ฯ</t>
  </si>
  <si>
    <t>ครั้งที่</t>
  </si>
  <si>
    <t>สำรวจเดือน</t>
  </si>
  <si>
    <t>ตัวอย่างน้ำทะเล</t>
  </si>
  <si>
    <t>ตัวอย่างน้ำผิวดิน</t>
  </si>
  <si>
    <t>ดินป่าชายเลน</t>
  </si>
  <si>
    <t>หมายเหตุ</t>
  </si>
  <si>
    <t>-</t>
  </si>
  <si>
    <t>รวม</t>
  </si>
  <si>
    <t>หมายเหตุ กำหนดให้ ND = 0.00</t>
  </si>
  <si>
    <r>
      <rPr>
        <b/>
        <vertAlign val="superscript"/>
        <sz val="14"/>
        <rFont val="TH SarabunPSK"/>
        <family val="2"/>
      </rPr>
      <t>๐</t>
    </r>
    <r>
      <rPr>
        <b/>
        <sz val="14"/>
        <rFont val="TH SarabunPSK"/>
        <family val="2"/>
      </rPr>
      <t>C</t>
    </r>
  </si>
  <si>
    <t>5.0-9.0</t>
  </si>
  <si>
    <t>ppm</t>
  </si>
  <si>
    <t>metals, ppm</t>
  </si>
  <si>
    <t>อ่างป่าชายเลน จุดที่ 1</t>
  </si>
  <si>
    <t>อ่างป่าชายเลน จุดที่ 2</t>
  </si>
  <si>
    <t>อ่างน้ำจืดเล็ก จุดที่ 1</t>
  </si>
  <si>
    <t>อ่างน้ำจืดเล็ก จุดที่ 2</t>
  </si>
  <si>
    <t>อ่างน้ำจืดใหญ่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</si>
</sst>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0"/>
    <numFmt numFmtId="167" formatCode="0.000"/>
    <numFmt numFmtId="168" formatCode="0.000000"/>
  </numFmts>
  <fonts count="24">
    <font>
      <sz val="14"/>
      <name val="Cordia New"/>
      <family val="2"/>
    </font>
    <font>
      <sz val="9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sz val="14"/>
      <name val="TH SarabunPSK"/>
      <family val="2"/>
    </font>
    <font>
      <sz val="11"/>
      <color rgb="FF006100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6"/>
      <name val="TH SarabunPSK"/>
      <family val="2"/>
    </font>
    <font>
      <b/>
      <sz val="14"/>
      <name val="Cordia New"/>
      <family val="2"/>
    </font>
    <font>
      <b/>
      <sz val="14"/>
      <name val="CordiaUPC"/>
      <family val="2"/>
    </font>
    <font>
      <b/>
      <vertAlign val="superscript"/>
      <sz val="14"/>
      <name val="CordiaUPC"/>
      <family val="2"/>
    </font>
    <font>
      <b/>
      <sz val="11"/>
      <color rgb="FF006100"/>
      <name val="CordiaUPC"/>
      <family val="2"/>
    </font>
    <font>
      <b/>
      <sz val="16"/>
      <name val="CordiaUPC"/>
      <family val="2"/>
    </font>
    <font>
      <b/>
      <u/>
      <sz val="11"/>
      <color theme="10"/>
      <name val="CordiaUPC"/>
      <family val="2"/>
    </font>
    <font>
      <b/>
      <sz val="14"/>
      <color rgb="FF006100"/>
      <name val="CordiaUPC"/>
      <family val="2"/>
    </font>
    <font>
      <b/>
      <sz val="14"/>
      <color rgb="FF9C0006"/>
      <name val="CordiaUPC"/>
      <family val="2"/>
    </font>
    <font>
      <b/>
      <sz val="14"/>
      <color rgb="FFFF0000"/>
      <name val="CordiaUPC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vertAlign val="superscript"/>
      <sz val="14"/>
      <name val="TH SarabunPSK"/>
      <family val="2"/>
    </font>
    <font>
      <sz val="16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8" fillId="7" borderId="0" applyNumberFormat="0" applyBorder="0" applyAlignment="0" applyProtection="0"/>
  </cellStyleXfs>
  <cellXfs count="102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1"/>
    <xf numFmtId="0" fontId="2" fillId="0" borderId="0" xfId="1" applyAlignment="1">
      <alignment vertical="top"/>
    </xf>
    <xf numFmtId="0" fontId="6" fillId="8" borderId="0" xfId="4" applyFont="1" applyFill="1" applyBorder="1" applyAlignment="1">
      <alignment horizontal="center"/>
    </xf>
    <xf numFmtId="0" fontId="9" fillId="8" borderId="0" xfId="4" applyFont="1" applyFill="1" applyBorder="1" applyAlignment="1">
      <alignment horizontal="center"/>
    </xf>
    <xf numFmtId="0" fontId="0" fillId="8" borderId="0" xfId="0" applyFill="1" applyBorder="1"/>
    <xf numFmtId="0" fontId="10" fillId="0" borderId="3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4" fillId="7" borderId="3" xfId="5" applyFont="1" applyBorder="1" applyAlignment="1">
      <alignment horizontal="center"/>
    </xf>
    <xf numFmtId="0" fontId="15" fillId="0" borderId="4" xfId="1" applyFont="1" applyBorder="1" applyAlignment="1">
      <alignment horizontal="center" vertical="top"/>
    </xf>
    <xf numFmtId="0" fontId="15" fillId="0" borderId="4" xfId="1" applyFont="1" applyBorder="1" applyAlignment="1">
      <alignment vertical="top"/>
    </xf>
    <xf numFmtId="0" fontId="15" fillId="0" borderId="5" xfId="1" applyFont="1" applyBorder="1" applyAlignment="1">
      <alignment horizontal="left" vertical="top" wrapText="1"/>
    </xf>
    <xf numFmtId="0" fontId="15" fillId="0" borderId="5" xfId="1" applyFont="1" applyBorder="1" applyAlignment="1">
      <alignment horizontal="center" vertical="top"/>
    </xf>
    <xf numFmtId="0" fontId="15" fillId="0" borderId="5" xfId="1" applyFont="1" applyBorder="1" applyAlignment="1">
      <alignment vertical="top"/>
    </xf>
    <xf numFmtId="0" fontId="15" fillId="0" borderId="5" xfId="1" applyFont="1" applyBorder="1" applyAlignment="1">
      <alignment vertical="top" wrapText="1"/>
    </xf>
    <xf numFmtId="0" fontId="16" fillId="0" borderId="5" xfId="2" applyNumberFormat="1" applyFont="1" applyFill="1" applyBorder="1" applyAlignment="1" applyProtection="1">
      <alignment vertical="top"/>
    </xf>
    <xf numFmtId="0" fontId="15" fillId="0" borderId="5" xfId="1" applyFont="1" applyBorder="1" applyAlignment="1">
      <alignment horizontal="left" vertical="top"/>
    </xf>
    <xf numFmtId="0" fontId="15" fillId="0" borderId="6" xfId="1" applyFont="1" applyBorder="1" applyAlignment="1">
      <alignment horizontal="center" vertical="top"/>
    </xf>
    <xf numFmtId="0" fontId="15" fillId="0" borderId="6" xfId="1" applyFont="1" applyBorder="1" applyAlignment="1">
      <alignment vertical="top" wrapText="1"/>
    </xf>
    <xf numFmtId="0" fontId="15" fillId="0" borderId="6" xfId="1" applyFont="1" applyBorder="1" applyAlignment="1">
      <alignment vertical="top"/>
    </xf>
    <xf numFmtId="0" fontId="15" fillId="0" borderId="3" xfId="0" applyFont="1" applyBorder="1" applyAlignment="1">
      <alignment horizontal="center"/>
    </xf>
    <xf numFmtId="166" fontId="15" fillId="0" borderId="3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1" xfId="4" applyFont="1" applyFill="1" applyBorder="1" applyAlignment="1">
      <alignment horizontal="center"/>
    </xf>
    <xf numFmtId="0" fontId="12" fillId="4" borderId="7" xfId="4" applyFont="1" applyFill="1" applyBorder="1" applyAlignment="1">
      <alignment horizontal="center"/>
    </xf>
    <xf numFmtId="0" fontId="12" fillId="4" borderId="8" xfId="4" applyFont="1" applyFill="1" applyBorder="1" applyAlignment="1">
      <alignment horizontal="center"/>
    </xf>
    <xf numFmtId="0" fontId="12" fillId="4" borderId="9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11" xfId="4" applyFont="1" applyFill="1" applyBorder="1" applyAlignment="1">
      <alignment horizontal="center"/>
    </xf>
    <xf numFmtId="0" fontId="12" fillId="7" borderId="3" xfId="5" applyFont="1" applyBorder="1" applyAlignment="1">
      <alignment horizontal="center"/>
    </xf>
    <xf numFmtId="0" fontId="17" fillId="7" borderId="3" xfId="5" applyFont="1" applyBorder="1" applyAlignment="1">
      <alignment horizontal="center"/>
    </xf>
    <xf numFmtId="164" fontId="12" fillId="0" borderId="3" xfId="0" applyNumberFormat="1" applyFont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1" fontId="12" fillId="5" borderId="3" xfId="0" applyNumberFormat="1" applyFont="1" applyFill="1" applyBorder="1" applyAlignment="1">
      <alignment horizontal="center"/>
    </xf>
    <xf numFmtId="164" fontId="12" fillId="5" borderId="3" xfId="0" applyNumberFormat="1" applyFont="1" applyFill="1" applyBorder="1" applyAlignment="1">
      <alignment horizontal="center"/>
    </xf>
    <xf numFmtId="2" fontId="12" fillId="5" borderId="3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2" fillId="6" borderId="1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8" fillId="0" borderId="0" xfId="3" applyFont="1" applyFill="1" applyBorder="1" applyAlignment="1"/>
    <xf numFmtId="0" fontId="18" fillId="0" borderId="0" xfId="3" applyFont="1" applyFill="1" applyBorder="1" applyAlignment="1">
      <alignment horizontal="center"/>
    </xf>
    <xf numFmtId="164" fontId="19" fillId="5" borderId="3" xfId="0" applyNumberFormat="1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1" fontId="12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/>
    </xf>
    <xf numFmtId="167" fontId="12" fillId="5" borderId="3" xfId="0" applyNumberFormat="1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2" fillId="9" borderId="3" xfId="3" applyFont="1" applyFill="1" applyBorder="1" applyAlignment="1">
      <alignment horizontal="center"/>
    </xf>
    <xf numFmtId="0" fontId="18" fillId="9" borderId="3" xfId="3" applyFont="1" applyFill="1" applyBorder="1" applyAlignment="1"/>
    <xf numFmtId="0" fontId="18" fillId="9" borderId="3" xfId="3" applyFont="1" applyFill="1" applyBorder="1" applyAlignment="1">
      <alignment horizontal="center"/>
    </xf>
    <xf numFmtId="164" fontId="18" fillId="9" borderId="3" xfId="3" applyNumberFormat="1" applyFont="1" applyFill="1" applyBorder="1" applyAlignment="1">
      <alignment horizontal="center"/>
    </xf>
    <xf numFmtId="2" fontId="18" fillId="9" borderId="3" xfId="3" applyNumberFormat="1" applyFont="1" applyFill="1" applyBorder="1" applyAlignment="1">
      <alignment horizontal="center"/>
    </xf>
    <xf numFmtId="164" fontId="12" fillId="9" borderId="3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3" xfId="0" applyFont="1" applyBorder="1" applyAlignment="1">
      <alignment horizontal="center"/>
    </xf>
    <xf numFmtId="17" fontId="11" fillId="0" borderId="3" xfId="0" applyNumberFormat="1" applyFont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168" fontId="20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" fontId="21" fillId="0" borderId="3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/>
    </xf>
    <xf numFmtId="0" fontId="20" fillId="4" borderId="3" xfId="4" applyFont="1" applyFill="1" applyBorder="1" applyAlignment="1">
      <alignment horizontal="center"/>
    </xf>
    <xf numFmtId="0" fontId="20" fillId="4" borderId="1" xfId="4" applyFont="1" applyFill="1" applyBorder="1" applyAlignment="1">
      <alignment horizontal="center"/>
    </xf>
    <xf numFmtId="0" fontId="20" fillId="4" borderId="7" xfId="4" applyFont="1" applyFill="1" applyBorder="1" applyAlignment="1">
      <alignment horizontal="center"/>
    </xf>
    <xf numFmtId="0" fontId="20" fillId="4" borderId="8" xfId="4" applyFont="1" applyFill="1" applyBorder="1" applyAlignment="1">
      <alignment horizontal="center"/>
    </xf>
    <xf numFmtId="0" fontId="20" fillId="4" borderId="9" xfId="4" applyFont="1" applyFill="1" applyBorder="1" applyAlignment="1">
      <alignment horizontal="center"/>
    </xf>
    <xf numFmtId="0" fontId="20" fillId="4" borderId="2" xfId="4" applyFont="1" applyFill="1" applyBorder="1" applyAlignment="1">
      <alignment horizontal="center"/>
    </xf>
    <xf numFmtId="0" fontId="20" fillId="4" borderId="11" xfId="4" applyFont="1" applyFill="1" applyBorder="1" applyAlignment="1">
      <alignment horizontal="center"/>
    </xf>
    <xf numFmtId="2" fontId="12" fillId="5" borderId="8" xfId="0" applyNumberFormat="1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167" fontId="12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4" borderId="8" xfId="4" applyFont="1" applyFill="1" applyBorder="1" applyAlignment="1">
      <alignment horizontal="center"/>
    </xf>
    <xf numFmtId="0" fontId="23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1" fillId="8" borderId="0" xfId="0" applyFont="1" applyFill="1" applyBorder="1" applyAlignment="1">
      <alignment horizontal="center"/>
    </xf>
    <xf numFmtId="0" fontId="20" fillId="4" borderId="8" xfId="4" applyFont="1" applyFill="1" applyBorder="1" applyAlignment="1">
      <alignment horizontal="center"/>
    </xf>
    <xf numFmtId="0" fontId="20" fillId="4" borderId="10" xfId="4" applyFont="1" applyFill="1" applyBorder="1" applyAlignment="1">
      <alignment horizontal="center"/>
    </xf>
    <xf numFmtId="0" fontId="12" fillId="4" borderId="8" xfId="4" applyFont="1" applyFill="1" applyBorder="1" applyAlignment="1">
      <alignment horizontal="center"/>
    </xf>
    <xf numFmtId="0" fontId="12" fillId="4" borderId="10" xfId="4" applyFont="1" applyFill="1" applyBorder="1" applyAlignment="1">
      <alignment horizontal="center"/>
    </xf>
  </cellXfs>
  <cellStyles count="6">
    <cellStyle name="Hyperlink" xfId="2" builtinId="8"/>
    <cellStyle name="Normal 2" xfId="1" xr:uid="{00000000-0005-0000-0000-000002000000}"/>
    <cellStyle name="ดี" xfId="5" builtinId="26"/>
    <cellStyle name="ปกติ" xfId="0" builtinId="0"/>
    <cellStyle name="ปานกลาง" xfId="4" builtinId="28"/>
    <cellStyle name="แย่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iwatpus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B20" sqref="B20"/>
    </sheetView>
  </sheetViews>
  <sheetFormatPr defaultRowHeight="15"/>
  <cols>
    <col min="1" max="1" width="8.28515625" style="5" customWidth="1"/>
    <col min="2" max="2" width="37.140625" style="5" customWidth="1"/>
    <col min="3" max="3" width="52.7109375" style="5" customWidth="1"/>
    <col min="4" max="256" width="9.140625" style="5"/>
    <col min="257" max="257" width="8.28515625" style="5" customWidth="1"/>
    <col min="258" max="258" width="30.5703125" style="5" customWidth="1"/>
    <col min="259" max="259" width="52.7109375" style="5" customWidth="1"/>
    <col min="260" max="512" width="9.140625" style="5"/>
    <col min="513" max="513" width="8.28515625" style="5" customWidth="1"/>
    <col min="514" max="514" width="30.5703125" style="5" customWidth="1"/>
    <col min="515" max="515" width="52.7109375" style="5" customWidth="1"/>
    <col min="516" max="768" width="9.140625" style="5"/>
    <col min="769" max="769" width="8.28515625" style="5" customWidth="1"/>
    <col min="770" max="770" width="30.5703125" style="5" customWidth="1"/>
    <col min="771" max="771" width="52.7109375" style="5" customWidth="1"/>
    <col min="772" max="1024" width="9.140625" style="5"/>
    <col min="1025" max="1025" width="8.28515625" style="5" customWidth="1"/>
    <col min="1026" max="1026" width="30.5703125" style="5" customWidth="1"/>
    <col min="1027" max="1027" width="52.7109375" style="5" customWidth="1"/>
    <col min="1028" max="1280" width="9.140625" style="5"/>
    <col min="1281" max="1281" width="8.28515625" style="5" customWidth="1"/>
    <col min="1282" max="1282" width="30.5703125" style="5" customWidth="1"/>
    <col min="1283" max="1283" width="52.7109375" style="5" customWidth="1"/>
    <col min="1284" max="1536" width="9.140625" style="5"/>
    <col min="1537" max="1537" width="8.28515625" style="5" customWidth="1"/>
    <col min="1538" max="1538" width="30.5703125" style="5" customWidth="1"/>
    <col min="1539" max="1539" width="52.7109375" style="5" customWidth="1"/>
    <col min="1540" max="1792" width="9.140625" style="5"/>
    <col min="1793" max="1793" width="8.28515625" style="5" customWidth="1"/>
    <col min="1794" max="1794" width="30.5703125" style="5" customWidth="1"/>
    <col min="1795" max="1795" width="52.7109375" style="5" customWidth="1"/>
    <col min="1796" max="2048" width="9.140625" style="5"/>
    <col min="2049" max="2049" width="8.28515625" style="5" customWidth="1"/>
    <col min="2050" max="2050" width="30.5703125" style="5" customWidth="1"/>
    <col min="2051" max="2051" width="52.7109375" style="5" customWidth="1"/>
    <col min="2052" max="2304" width="9.140625" style="5"/>
    <col min="2305" max="2305" width="8.28515625" style="5" customWidth="1"/>
    <col min="2306" max="2306" width="30.5703125" style="5" customWidth="1"/>
    <col min="2307" max="2307" width="52.7109375" style="5" customWidth="1"/>
    <col min="2308" max="2560" width="9.140625" style="5"/>
    <col min="2561" max="2561" width="8.28515625" style="5" customWidth="1"/>
    <col min="2562" max="2562" width="30.5703125" style="5" customWidth="1"/>
    <col min="2563" max="2563" width="52.7109375" style="5" customWidth="1"/>
    <col min="2564" max="2816" width="9.140625" style="5"/>
    <col min="2817" max="2817" width="8.28515625" style="5" customWidth="1"/>
    <col min="2818" max="2818" width="30.5703125" style="5" customWidth="1"/>
    <col min="2819" max="2819" width="52.7109375" style="5" customWidth="1"/>
    <col min="2820" max="3072" width="9.140625" style="5"/>
    <col min="3073" max="3073" width="8.28515625" style="5" customWidth="1"/>
    <col min="3074" max="3074" width="30.5703125" style="5" customWidth="1"/>
    <col min="3075" max="3075" width="52.7109375" style="5" customWidth="1"/>
    <col min="3076" max="3328" width="9.140625" style="5"/>
    <col min="3329" max="3329" width="8.28515625" style="5" customWidth="1"/>
    <col min="3330" max="3330" width="30.5703125" style="5" customWidth="1"/>
    <col min="3331" max="3331" width="52.7109375" style="5" customWidth="1"/>
    <col min="3332" max="3584" width="9.140625" style="5"/>
    <col min="3585" max="3585" width="8.28515625" style="5" customWidth="1"/>
    <col min="3586" max="3586" width="30.5703125" style="5" customWidth="1"/>
    <col min="3587" max="3587" width="52.7109375" style="5" customWidth="1"/>
    <col min="3588" max="3840" width="9.140625" style="5"/>
    <col min="3841" max="3841" width="8.28515625" style="5" customWidth="1"/>
    <col min="3842" max="3842" width="30.5703125" style="5" customWidth="1"/>
    <col min="3843" max="3843" width="52.7109375" style="5" customWidth="1"/>
    <col min="3844" max="4096" width="9.140625" style="5"/>
    <col min="4097" max="4097" width="8.28515625" style="5" customWidth="1"/>
    <col min="4098" max="4098" width="30.5703125" style="5" customWidth="1"/>
    <col min="4099" max="4099" width="52.7109375" style="5" customWidth="1"/>
    <col min="4100" max="4352" width="9.140625" style="5"/>
    <col min="4353" max="4353" width="8.28515625" style="5" customWidth="1"/>
    <col min="4354" max="4354" width="30.5703125" style="5" customWidth="1"/>
    <col min="4355" max="4355" width="52.7109375" style="5" customWidth="1"/>
    <col min="4356" max="4608" width="9.140625" style="5"/>
    <col min="4609" max="4609" width="8.28515625" style="5" customWidth="1"/>
    <col min="4610" max="4610" width="30.5703125" style="5" customWidth="1"/>
    <col min="4611" max="4611" width="52.7109375" style="5" customWidth="1"/>
    <col min="4612" max="4864" width="9.140625" style="5"/>
    <col min="4865" max="4865" width="8.28515625" style="5" customWidth="1"/>
    <col min="4866" max="4866" width="30.5703125" style="5" customWidth="1"/>
    <col min="4867" max="4867" width="52.7109375" style="5" customWidth="1"/>
    <col min="4868" max="5120" width="9.140625" style="5"/>
    <col min="5121" max="5121" width="8.28515625" style="5" customWidth="1"/>
    <col min="5122" max="5122" width="30.5703125" style="5" customWidth="1"/>
    <col min="5123" max="5123" width="52.7109375" style="5" customWidth="1"/>
    <col min="5124" max="5376" width="9.140625" style="5"/>
    <col min="5377" max="5377" width="8.28515625" style="5" customWidth="1"/>
    <col min="5378" max="5378" width="30.5703125" style="5" customWidth="1"/>
    <col min="5379" max="5379" width="52.7109375" style="5" customWidth="1"/>
    <col min="5380" max="5632" width="9.140625" style="5"/>
    <col min="5633" max="5633" width="8.28515625" style="5" customWidth="1"/>
    <col min="5634" max="5634" width="30.5703125" style="5" customWidth="1"/>
    <col min="5635" max="5635" width="52.7109375" style="5" customWidth="1"/>
    <col min="5636" max="5888" width="9.140625" style="5"/>
    <col min="5889" max="5889" width="8.28515625" style="5" customWidth="1"/>
    <col min="5890" max="5890" width="30.5703125" style="5" customWidth="1"/>
    <col min="5891" max="5891" width="52.7109375" style="5" customWidth="1"/>
    <col min="5892" max="6144" width="9.140625" style="5"/>
    <col min="6145" max="6145" width="8.28515625" style="5" customWidth="1"/>
    <col min="6146" max="6146" width="30.5703125" style="5" customWidth="1"/>
    <col min="6147" max="6147" width="52.7109375" style="5" customWidth="1"/>
    <col min="6148" max="6400" width="9.140625" style="5"/>
    <col min="6401" max="6401" width="8.28515625" style="5" customWidth="1"/>
    <col min="6402" max="6402" width="30.5703125" style="5" customWidth="1"/>
    <col min="6403" max="6403" width="52.7109375" style="5" customWidth="1"/>
    <col min="6404" max="6656" width="9.140625" style="5"/>
    <col min="6657" max="6657" width="8.28515625" style="5" customWidth="1"/>
    <col min="6658" max="6658" width="30.5703125" style="5" customWidth="1"/>
    <col min="6659" max="6659" width="52.7109375" style="5" customWidth="1"/>
    <col min="6660" max="6912" width="9.140625" style="5"/>
    <col min="6913" max="6913" width="8.28515625" style="5" customWidth="1"/>
    <col min="6914" max="6914" width="30.5703125" style="5" customWidth="1"/>
    <col min="6915" max="6915" width="52.7109375" style="5" customWidth="1"/>
    <col min="6916" max="7168" width="9.140625" style="5"/>
    <col min="7169" max="7169" width="8.28515625" style="5" customWidth="1"/>
    <col min="7170" max="7170" width="30.5703125" style="5" customWidth="1"/>
    <col min="7171" max="7171" width="52.7109375" style="5" customWidth="1"/>
    <col min="7172" max="7424" width="9.140625" style="5"/>
    <col min="7425" max="7425" width="8.28515625" style="5" customWidth="1"/>
    <col min="7426" max="7426" width="30.5703125" style="5" customWidth="1"/>
    <col min="7427" max="7427" width="52.7109375" style="5" customWidth="1"/>
    <col min="7428" max="7680" width="9.140625" style="5"/>
    <col min="7681" max="7681" width="8.28515625" style="5" customWidth="1"/>
    <col min="7682" max="7682" width="30.5703125" style="5" customWidth="1"/>
    <col min="7683" max="7683" width="52.7109375" style="5" customWidth="1"/>
    <col min="7684" max="7936" width="9.140625" style="5"/>
    <col min="7937" max="7937" width="8.28515625" style="5" customWidth="1"/>
    <col min="7938" max="7938" width="30.5703125" style="5" customWidth="1"/>
    <col min="7939" max="7939" width="52.7109375" style="5" customWidth="1"/>
    <col min="7940" max="8192" width="9.140625" style="5"/>
    <col min="8193" max="8193" width="8.28515625" style="5" customWidth="1"/>
    <col min="8194" max="8194" width="30.5703125" style="5" customWidth="1"/>
    <col min="8195" max="8195" width="52.7109375" style="5" customWidth="1"/>
    <col min="8196" max="8448" width="9.140625" style="5"/>
    <col min="8449" max="8449" width="8.28515625" style="5" customWidth="1"/>
    <col min="8450" max="8450" width="30.5703125" style="5" customWidth="1"/>
    <col min="8451" max="8451" width="52.7109375" style="5" customWidth="1"/>
    <col min="8452" max="8704" width="9.140625" style="5"/>
    <col min="8705" max="8705" width="8.28515625" style="5" customWidth="1"/>
    <col min="8706" max="8706" width="30.5703125" style="5" customWidth="1"/>
    <col min="8707" max="8707" width="52.7109375" style="5" customWidth="1"/>
    <col min="8708" max="8960" width="9.140625" style="5"/>
    <col min="8961" max="8961" width="8.28515625" style="5" customWidth="1"/>
    <col min="8962" max="8962" width="30.5703125" style="5" customWidth="1"/>
    <col min="8963" max="8963" width="52.7109375" style="5" customWidth="1"/>
    <col min="8964" max="9216" width="9.140625" style="5"/>
    <col min="9217" max="9217" width="8.28515625" style="5" customWidth="1"/>
    <col min="9218" max="9218" width="30.5703125" style="5" customWidth="1"/>
    <col min="9219" max="9219" width="52.7109375" style="5" customWidth="1"/>
    <col min="9220" max="9472" width="9.140625" style="5"/>
    <col min="9473" max="9473" width="8.28515625" style="5" customWidth="1"/>
    <col min="9474" max="9474" width="30.5703125" style="5" customWidth="1"/>
    <col min="9475" max="9475" width="52.7109375" style="5" customWidth="1"/>
    <col min="9476" max="9728" width="9.140625" style="5"/>
    <col min="9729" max="9729" width="8.28515625" style="5" customWidth="1"/>
    <col min="9730" max="9730" width="30.5703125" style="5" customWidth="1"/>
    <col min="9731" max="9731" width="52.7109375" style="5" customWidth="1"/>
    <col min="9732" max="9984" width="9.140625" style="5"/>
    <col min="9985" max="9985" width="8.28515625" style="5" customWidth="1"/>
    <col min="9986" max="9986" width="30.5703125" style="5" customWidth="1"/>
    <col min="9987" max="9987" width="52.7109375" style="5" customWidth="1"/>
    <col min="9988" max="10240" width="9.140625" style="5"/>
    <col min="10241" max="10241" width="8.28515625" style="5" customWidth="1"/>
    <col min="10242" max="10242" width="30.5703125" style="5" customWidth="1"/>
    <col min="10243" max="10243" width="52.7109375" style="5" customWidth="1"/>
    <col min="10244" max="10496" width="9.140625" style="5"/>
    <col min="10497" max="10497" width="8.28515625" style="5" customWidth="1"/>
    <col min="10498" max="10498" width="30.5703125" style="5" customWidth="1"/>
    <col min="10499" max="10499" width="52.7109375" style="5" customWidth="1"/>
    <col min="10500" max="10752" width="9.140625" style="5"/>
    <col min="10753" max="10753" width="8.28515625" style="5" customWidth="1"/>
    <col min="10754" max="10754" width="30.5703125" style="5" customWidth="1"/>
    <col min="10755" max="10755" width="52.7109375" style="5" customWidth="1"/>
    <col min="10756" max="11008" width="9.140625" style="5"/>
    <col min="11009" max="11009" width="8.28515625" style="5" customWidth="1"/>
    <col min="11010" max="11010" width="30.5703125" style="5" customWidth="1"/>
    <col min="11011" max="11011" width="52.7109375" style="5" customWidth="1"/>
    <col min="11012" max="11264" width="9.140625" style="5"/>
    <col min="11265" max="11265" width="8.28515625" style="5" customWidth="1"/>
    <col min="11266" max="11266" width="30.5703125" style="5" customWidth="1"/>
    <col min="11267" max="11267" width="52.7109375" style="5" customWidth="1"/>
    <col min="11268" max="11520" width="9.140625" style="5"/>
    <col min="11521" max="11521" width="8.28515625" style="5" customWidth="1"/>
    <col min="11522" max="11522" width="30.5703125" style="5" customWidth="1"/>
    <col min="11523" max="11523" width="52.7109375" style="5" customWidth="1"/>
    <col min="11524" max="11776" width="9.140625" style="5"/>
    <col min="11777" max="11777" width="8.28515625" style="5" customWidth="1"/>
    <col min="11778" max="11778" width="30.5703125" style="5" customWidth="1"/>
    <col min="11779" max="11779" width="52.7109375" style="5" customWidth="1"/>
    <col min="11780" max="12032" width="9.140625" style="5"/>
    <col min="12033" max="12033" width="8.28515625" style="5" customWidth="1"/>
    <col min="12034" max="12034" width="30.5703125" style="5" customWidth="1"/>
    <col min="12035" max="12035" width="52.7109375" style="5" customWidth="1"/>
    <col min="12036" max="12288" width="9.140625" style="5"/>
    <col min="12289" max="12289" width="8.28515625" style="5" customWidth="1"/>
    <col min="12290" max="12290" width="30.5703125" style="5" customWidth="1"/>
    <col min="12291" max="12291" width="52.7109375" style="5" customWidth="1"/>
    <col min="12292" max="12544" width="9.140625" style="5"/>
    <col min="12545" max="12545" width="8.28515625" style="5" customWidth="1"/>
    <col min="12546" max="12546" width="30.5703125" style="5" customWidth="1"/>
    <col min="12547" max="12547" width="52.7109375" style="5" customWidth="1"/>
    <col min="12548" max="12800" width="9.140625" style="5"/>
    <col min="12801" max="12801" width="8.28515625" style="5" customWidth="1"/>
    <col min="12802" max="12802" width="30.5703125" style="5" customWidth="1"/>
    <col min="12803" max="12803" width="52.7109375" style="5" customWidth="1"/>
    <col min="12804" max="13056" width="9.140625" style="5"/>
    <col min="13057" max="13057" width="8.28515625" style="5" customWidth="1"/>
    <col min="13058" max="13058" width="30.5703125" style="5" customWidth="1"/>
    <col min="13059" max="13059" width="52.7109375" style="5" customWidth="1"/>
    <col min="13060" max="13312" width="9.140625" style="5"/>
    <col min="13313" max="13313" width="8.28515625" style="5" customWidth="1"/>
    <col min="13314" max="13314" width="30.5703125" style="5" customWidth="1"/>
    <col min="13315" max="13315" width="52.7109375" style="5" customWidth="1"/>
    <col min="13316" max="13568" width="9.140625" style="5"/>
    <col min="13569" max="13569" width="8.28515625" style="5" customWidth="1"/>
    <col min="13570" max="13570" width="30.5703125" style="5" customWidth="1"/>
    <col min="13571" max="13571" width="52.7109375" style="5" customWidth="1"/>
    <col min="13572" max="13824" width="9.140625" style="5"/>
    <col min="13825" max="13825" width="8.28515625" style="5" customWidth="1"/>
    <col min="13826" max="13826" width="30.5703125" style="5" customWidth="1"/>
    <col min="13827" max="13827" width="52.7109375" style="5" customWidth="1"/>
    <col min="13828" max="14080" width="9.140625" style="5"/>
    <col min="14081" max="14081" width="8.28515625" style="5" customWidth="1"/>
    <col min="14082" max="14082" width="30.5703125" style="5" customWidth="1"/>
    <col min="14083" max="14083" width="52.7109375" style="5" customWidth="1"/>
    <col min="14084" max="14336" width="9.140625" style="5"/>
    <col min="14337" max="14337" width="8.28515625" style="5" customWidth="1"/>
    <col min="14338" max="14338" width="30.5703125" style="5" customWidth="1"/>
    <col min="14339" max="14339" width="52.7109375" style="5" customWidth="1"/>
    <col min="14340" max="14592" width="9.140625" style="5"/>
    <col min="14593" max="14593" width="8.28515625" style="5" customWidth="1"/>
    <col min="14594" max="14594" width="30.5703125" style="5" customWidth="1"/>
    <col min="14595" max="14595" width="52.7109375" style="5" customWidth="1"/>
    <col min="14596" max="14848" width="9.140625" style="5"/>
    <col min="14849" max="14849" width="8.28515625" style="5" customWidth="1"/>
    <col min="14850" max="14850" width="30.5703125" style="5" customWidth="1"/>
    <col min="14851" max="14851" width="52.7109375" style="5" customWidth="1"/>
    <col min="14852" max="15104" width="9.140625" style="5"/>
    <col min="15105" max="15105" width="8.28515625" style="5" customWidth="1"/>
    <col min="15106" max="15106" width="30.5703125" style="5" customWidth="1"/>
    <col min="15107" max="15107" width="52.7109375" style="5" customWidth="1"/>
    <col min="15108" max="15360" width="9.140625" style="5"/>
    <col min="15361" max="15361" width="8.28515625" style="5" customWidth="1"/>
    <col min="15362" max="15362" width="30.5703125" style="5" customWidth="1"/>
    <col min="15363" max="15363" width="52.7109375" style="5" customWidth="1"/>
    <col min="15364" max="15616" width="9.140625" style="5"/>
    <col min="15617" max="15617" width="8.28515625" style="5" customWidth="1"/>
    <col min="15618" max="15618" width="30.5703125" style="5" customWidth="1"/>
    <col min="15619" max="15619" width="52.7109375" style="5" customWidth="1"/>
    <col min="15620" max="15872" width="9.140625" style="5"/>
    <col min="15873" max="15873" width="8.28515625" style="5" customWidth="1"/>
    <col min="15874" max="15874" width="30.5703125" style="5" customWidth="1"/>
    <col min="15875" max="15875" width="52.7109375" style="5" customWidth="1"/>
    <col min="15876" max="16128" width="9.140625" style="5"/>
    <col min="16129" max="16129" width="8.28515625" style="5" customWidth="1"/>
    <col min="16130" max="16130" width="30.5703125" style="5" customWidth="1"/>
    <col min="16131" max="16131" width="52.7109375" style="5" customWidth="1"/>
    <col min="16132" max="16384" width="9.140625" style="5"/>
  </cols>
  <sheetData>
    <row r="1" spans="1:3" ht="16.5">
      <c r="A1" s="14" t="s">
        <v>0</v>
      </c>
      <c r="B1" s="14" t="s">
        <v>1</v>
      </c>
      <c r="C1" s="14" t="s">
        <v>2</v>
      </c>
    </row>
    <row r="2" spans="1:3" s="6" customFormat="1" ht="23.25">
      <c r="A2" s="15">
        <v>1</v>
      </c>
      <c r="B2" s="16" t="s">
        <v>3</v>
      </c>
      <c r="C2" s="17" t="s">
        <v>4</v>
      </c>
    </row>
    <row r="3" spans="1:3" s="6" customFormat="1" ht="23.25">
      <c r="A3" s="18">
        <v>2</v>
      </c>
      <c r="B3" s="19" t="s">
        <v>5</v>
      </c>
      <c r="C3" s="17" t="s">
        <v>64</v>
      </c>
    </row>
    <row r="4" spans="1:3" s="6" customFormat="1" ht="23.25">
      <c r="A4" s="18">
        <v>3</v>
      </c>
      <c r="B4" s="19" t="s">
        <v>21</v>
      </c>
      <c r="C4" s="17" t="s">
        <v>22</v>
      </c>
    </row>
    <row r="5" spans="1:3" s="6" customFormat="1" ht="23.25">
      <c r="A5" s="18">
        <v>4</v>
      </c>
      <c r="B5" s="19" t="s">
        <v>6</v>
      </c>
      <c r="C5" s="20" t="s">
        <v>23</v>
      </c>
    </row>
    <row r="6" spans="1:3" s="6" customFormat="1" ht="23.25">
      <c r="A6" s="18">
        <v>5</v>
      </c>
      <c r="B6" s="19" t="s">
        <v>7</v>
      </c>
      <c r="C6" s="21" t="s">
        <v>24</v>
      </c>
    </row>
    <row r="7" spans="1:3" s="6" customFormat="1" ht="23.25">
      <c r="A7" s="18">
        <v>6</v>
      </c>
      <c r="B7" s="19" t="s">
        <v>8</v>
      </c>
      <c r="C7" s="17" t="s">
        <v>64</v>
      </c>
    </row>
    <row r="8" spans="1:3" s="6" customFormat="1" ht="46.5">
      <c r="A8" s="18">
        <v>7</v>
      </c>
      <c r="B8" s="19" t="s">
        <v>2</v>
      </c>
      <c r="C8" s="20" t="s">
        <v>65</v>
      </c>
    </row>
    <row r="9" spans="1:3" s="6" customFormat="1" ht="23.25">
      <c r="A9" s="18">
        <v>8</v>
      </c>
      <c r="B9" s="19" t="s">
        <v>9</v>
      </c>
      <c r="C9" s="19" t="s">
        <v>66</v>
      </c>
    </row>
    <row r="10" spans="1:3" s="6" customFormat="1" ht="23.25">
      <c r="A10" s="18">
        <v>9.1</v>
      </c>
      <c r="B10" s="19" t="s">
        <v>10</v>
      </c>
      <c r="C10" s="20" t="s">
        <v>25</v>
      </c>
    </row>
    <row r="11" spans="1:3" s="6" customFormat="1" ht="23.25">
      <c r="A11" s="18">
        <v>9.1999999999999993</v>
      </c>
      <c r="B11" s="19" t="s">
        <v>18</v>
      </c>
      <c r="C11" s="22">
        <v>2</v>
      </c>
    </row>
    <row r="12" spans="1:3" s="6" customFormat="1" ht="23.25">
      <c r="A12" s="18">
        <v>10</v>
      </c>
      <c r="B12" s="19" t="s">
        <v>11</v>
      </c>
      <c r="C12" s="20" t="s">
        <v>67</v>
      </c>
    </row>
    <row r="13" spans="1:3" s="6" customFormat="1" ht="23.25">
      <c r="A13" s="18">
        <v>11</v>
      </c>
      <c r="B13" s="19" t="s">
        <v>12</v>
      </c>
      <c r="C13" s="17"/>
    </row>
    <row r="14" spans="1:3" s="6" customFormat="1" ht="23.25">
      <c r="A14" s="18">
        <v>12</v>
      </c>
      <c r="B14" s="19" t="s">
        <v>13</v>
      </c>
      <c r="C14" s="19" t="s">
        <v>14</v>
      </c>
    </row>
    <row r="15" spans="1:3" s="6" customFormat="1" ht="23.25">
      <c r="A15" s="18">
        <v>13</v>
      </c>
      <c r="B15" s="19" t="s">
        <v>19</v>
      </c>
      <c r="C15" s="19" t="s">
        <v>15</v>
      </c>
    </row>
    <row r="16" spans="1:3" s="6" customFormat="1" ht="23.25">
      <c r="A16" s="23">
        <v>14</v>
      </c>
      <c r="B16" s="24" t="s">
        <v>16</v>
      </c>
      <c r="C16" s="25" t="s">
        <v>17</v>
      </c>
    </row>
  </sheetData>
  <hyperlinks>
    <hyperlink ref="C6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workbookViewId="0">
      <selection activeCell="M20" sqref="M20"/>
    </sheetView>
  </sheetViews>
  <sheetFormatPr defaultRowHeight="21.75"/>
  <cols>
    <col min="1" max="1" width="19.7109375" customWidth="1"/>
    <col min="2" max="2" width="13.42578125" customWidth="1"/>
    <col min="3" max="3" width="15.5703125" customWidth="1"/>
    <col min="4" max="4" width="14.7109375" customWidth="1"/>
    <col min="5" max="5" width="14.85546875" customWidth="1"/>
    <col min="6" max="6" width="12.85546875" customWidth="1"/>
  </cols>
  <sheetData>
    <row r="1" spans="1:6">
      <c r="A1" s="65" t="s">
        <v>82</v>
      </c>
      <c r="B1" s="65"/>
      <c r="C1" s="65"/>
      <c r="D1" s="65"/>
      <c r="E1" s="65"/>
      <c r="F1" s="65"/>
    </row>
    <row r="2" spans="1:6">
      <c r="A2" s="65" t="s">
        <v>83</v>
      </c>
      <c r="B2" s="65"/>
      <c r="C2" s="65"/>
      <c r="D2" s="65"/>
      <c r="E2" s="65"/>
      <c r="F2" s="65"/>
    </row>
    <row r="3" spans="1:6">
      <c r="A3" s="65"/>
      <c r="B3" s="65"/>
      <c r="C3" s="65"/>
      <c r="D3" s="65"/>
      <c r="E3" s="65"/>
      <c r="F3" s="65"/>
    </row>
    <row r="4" spans="1:6">
      <c r="A4" s="66" t="s">
        <v>84</v>
      </c>
      <c r="B4" s="66" t="s">
        <v>85</v>
      </c>
      <c r="C4" s="66" t="s">
        <v>86</v>
      </c>
      <c r="D4" s="66" t="s">
        <v>87</v>
      </c>
      <c r="E4" s="66" t="s">
        <v>88</v>
      </c>
      <c r="F4" s="66" t="s">
        <v>89</v>
      </c>
    </row>
    <row r="5" spans="1:6">
      <c r="A5" s="66">
        <v>1</v>
      </c>
      <c r="B5" s="67">
        <v>24108</v>
      </c>
      <c r="C5" s="66">
        <v>21</v>
      </c>
      <c r="D5" s="66">
        <v>5</v>
      </c>
      <c r="E5" s="66" t="s">
        <v>90</v>
      </c>
      <c r="F5" s="66"/>
    </row>
    <row r="6" spans="1:6">
      <c r="A6" s="66">
        <v>2</v>
      </c>
      <c r="B6" s="67">
        <v>24167</v>
      </c>
      <c r="C6" s="66">
        <v>21</v>
      </c>
      <c r="D6" s="66">
        <v>5</v>
      </c>
      <c r="E6" s="66">
        <v>4</v>
      </c>
      <c r="F6" s="66"/>
    </row>
    <row r="7" spans="1:6">
      <c r="A7" s="66">
        <v>3</v>
      </c>
      <c r="B7" s="67">
        <v>24228</v>
      </c>
      <c r="C7" s="66">
        <v>21</v>
      </c>
      <c r="D7" s="66">
        <v>5</v>
      </c>
      <c r="E7" s="66">
        <v>4</v>
      </c>
      <c r="F7" s="66"/>
    </row>
    <row r="8" spans="1:6">
      <c r="A8" s="66">
        <v>4</v>
      </c>
      <c r="B8" s="67">
        <v>24289</v>
      </c>
      <c r="C8" s="66">
        <v>21</v>
      </c>
      <c r="D8" s="66">
        <v>5</v>
      </c>
      <c r="E8" s="66">
        <v>4</v>
      </c>
      <c r="F8" s="66"/>
    </row>
    <row r="9" spans="1:6">
      <c r="A9" s="66">
        <v>5</v>
      </c>
      <c r="B9" s="67">
        <v>24351</v>
      </c>
      <c r="C9" s="66">
        <v>21</v>
      </c>
      <c r="D9" s="66">
        <v>5</v>
      </c>
      <c r="E9" s="66">
        <v>4</v>
      </c>
      <c r="F9" s="66"/>
    </row>
    <row r="10" spans="1:6">
      <c r="A10" s="68" t="s">
        <v>91</v>
      </c>
      <c r="B10" s="68"/>
      <c r="C10" s="68">
        <f>SUM(C5:C9)</f>
        <v>105</v>
      </c>
      <c r="D10" s="68">
        <f>SUM(D5:D9)</f>
        <v>25</v>
      </c>
      <c r="E10" s="68">
        <f>SUM(E6:E9)</f>
        <v>16</v>
      </c>
      <c r="F10" s="68">
        <f>SUM(C10:E10)</f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"/>
  <sheetViews>
    <sheetView workbookViewId="0">
      <selection activeCell="C16" sqref="C16"/>
    </sheetView>
  </sheetViews>
  <sheetFormatPr defaultRowHeight="21.75"/>
  <cols>
    <col min="2" max="2" width="23.85546875" customWidth="1"/>
    <col min="3" max="3" width="11.42578125" customWidth="1"/>
    <col min="4" max="4" width="20.42578125" customWidth="1"/>
  </cols>
  <sheetData>
    <row r="1" spans="1:26">
      <c r="A1" s="12" t="s">
        <v>0</v>
      </c>
      <c r="B1" s="12" t="s">
        <v>55</v>
      </c>
      <c r="C1" s="12" t="s">
        <v>56</v>
      </c>
      <c r="D1" s="12" t="s">
        <v>57</v>
      </c>
    </row>
    <row r="2" spans="1:26" ht="24.75">
      <c r="A2" s="12">
        <v>1</v>
      </c>
      <c r="B2" s="13" t="s">
        <v>49</v>
      </c>
      <c r="C2" s="12" t="s">
        <v>77</v>
      </c>
      <c r="D2" s="12" t="s">
        <v>60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7"/>
    </row>
    <row r="3" spans="1:26">
      <c r="A3" s="12">
        <v>2</v>
      </c>
      <c r="B3" s="13" t="s">
        <v>50</v>
      </c>
      <c r="C3" s="12" t="s">
        <v>28</v>
      </c>
      <c r="D3" s="12" t="s">
        <v>61</v>
      </c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97"/>
    </row>
    <row r="4" spans="1:26">
      <c r="A4" s="12">
        <v>3</v>
      </c>
      <c r="B4" s="13" t="s">
        <v>29</v>
      </c>
      <c r="C4" s="12"/>
      <c r="D4" s="12" t="s">
        <v>60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12">
        <v>4</v>
      </c>
      <c r="B5" s="13" t="s">
        <v>51</v>
      </c>
      <c r="C5" s="12" t="s">
        <v>30</v>
      </c>
      <c r="D5" s="12" t="s">
        <v>60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12">
        <v>5</v>
      </c>
      <c r="B6" s="13" t="s">
        <v>62</v>
      </c>
      <c r="C6" s="12" t="s">
        <v>30</v>
      </c>
      <c r="D6" s="12"/>
    </row>
    <row r="7" spans="1:26">
      <c r="A7" s="12">
        <v>6</v>
      </c>
      <c r="B7" s="13" t="s">
        <v>52</v>
      </c>
      <c r="C7" s="12" t="s">
        <v>30</v>
      </c>
      <c r="D7" s="12"/>
    </row>
    <row r="8" spans="1:26">
      <c r="A8" s="12">
        <v>7</v>
      </c>
      <c r="B8" s="13" t="s">
        <v>53</v>
      </c>
      <c r="C8" s="12" t="s">
        <v>30</v>
      </c>
      <c r="D8" s="12"/>
    </row>
    <row r="9" spans="1:26">
      <c r="A9" s="12">
        <v>8</v>
      </c>
      <c r="B9" s="13" t="s">
        <v>40</v>
      </c>
      <c r="C9" s="12" t="s">
        <v>41</v>
      </c>
      <c r="D9" s="12" t="s">
        <v>59</v>
      </c>
    </row>
    <row r="10" spans="1:26">
      <c r="A10" s="12">
        <v>9</v>
      </c>
      <c r="B10" s="13" t="s">
        <v>54</v>
      </c>
      <c r="C10" s="12" t="s">
        <v>95</v>
      </c>
      <c r="D10" s="12" t="s">
        <v>58</v>
      </c>
    </row>
  </sheetData>
  <mergeCells count="1">
    <mergeCell ref="Z2:Z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activeCell="B2" sqref="B2:B6"/>
    </sheetView>
  </sheetViews>
  <sheetFormatPr defaultRowHeight="21.75"/>
  <cols>
    <col min="2" max="2" width="26.5703125" customWidth="1"/>
    <col min="3" max="3" width="25.140625" customWidth="1"/>
    <col min="4" max="4" width="27.140625" customWidth="1"/>
  </cols>
  <sheetData>
    <row r="1" spans="1:4" ht="24.75" thickBot="1">
      <c r="A1" s="10" t="s">
        <v>68</v>
      </c>
      <c r="B1" s="10" t="s">
        <v>69</v>
      </c>
      <c r="C1" s="10" t="s">
        <v>70</v>
      </c>
      <c r="D1" s="10" t="s">
        <v>71</v>
      </c>
    </row>
    <row r="2" spans="1:4" ht="24.75" thickBot="1">
      <c r="A2" s="10">
        <v>1</v>
      </c>
      <c r="B2" s="95" t="s">
        <v>97</v>
      </c>
      <c r="C2" s="26">
        <v>100.5730523</v>
      </c>
      <c r="D2" s="26">
        <v>12.346319599999999</v>
      </c>
    </row>
    <row r="3" spans="1:4" ht="24.75" thickBot="1">
      <c r="A3" s="10">
        <v>2</v>
      </c>
      <c r="B3" s="96" t="s">
        <v>98</v>
      </c>
      <c r="C3" s="27">
        <v>100.573184</v>
      </c>
      <c r="D3" s="26">
        <v>12.346097800000001</v>
      </c>
    </row>
    <row r="4" spans="1:4" ht="24.75" thickBot="1">
      <c r="A4" s="10">
        <v>3</v>
      </c>
      <c r="B4" s="96" t="s">
        <v>99</v>
      </c>
      <c r="C4" s="27">
        <v>100.57398000000001</v>
      </c>
      <c r="D4" s="26">
        <v>12.3398761</v>
      </c>
    </row>
    <row r="5" spans="1:4" ht="24.75" thickBot="1">
      <c r="A5" s="10">
        <v>4</v>
      </c>
      <c r="B5" s="96" t="s">
        <v>100</v>
      </c>
      <c r="C5" s="26">
        <v>100.5732691</v>
      </c>
      <c r="D5" s="26">
        <v>12.3397051</v>
      </c>
    </row>
    <row r="6" spans="1:4" ht="24.75" thickBot="1">
      <c r="A6" s="10">
        <v>5</v>
      </c>
      <c r="B6" s="96" t="s">
        <v>101</v>
      </c>
      <c r="C6" s="26">
        <v>100.5692126</v>
      </c>
      <c r="D6" s="26">
        <v>12.349227600000001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7"/>
  <sheetViews>
    <sheetView zoomScale="98" zoomScaleNormal="98" workbookViewId="0">
      <selection activeCell="A4" sqref="A4:A8"/>
    </sheetView>
  </sheetViews>
  <sheetFormatPr defaultColWidth="9.140625" defaultRowHeight="21.75" customHeight="1"/>
  <cols>
    <col min="1" max="1" width="33.7109375" style="1" customWidth="1"/>
    <col min="2" max="2" width="11.5703125" style="1" customWidth="1"/>
    <col min="3" max="3" width="12.5703125" style="1" customWidth="1"/>
    <col min="4" max="4" width="7.42578125" style="1" customWidth="1"/>
    <col min="5" max="5" width="8.85546875" style="1" customWidth="1"/>
    <col min="6" max="6" width="6.42578125" style="1" customWidth="1"/>
    <col min="7" max="7" width="9" style="1" customWidth="1"/>
    <col min="8" max="8" width="8.7109375" style="1" customWidth="1"/>
    <col min="9" max="9" width="12.85546875" style="1" customWidth="1"/>
    <col min="10" max="10" width="8" style="1" customWidth="1"/>
    <col min="11" max="11" width="5.5703125" style="1" customWidth="1"/>
    <col min="12" max="12" width="6.28515625" style="1" customWidth="1"/>
    <col min="13" max="13" width="7.85546875" style="1" customWidth="1"/>
    <col min="14" max="14" width="5.5703125" style="1" customWidth="1"/>
    <col min="15" max="16" width="6" style="1" customWidth="1"/>
    <col min="17" max="17" width="7.42578125" style="1" customWidth="1"/>
    <col min="18" max="18" width="6" style="1" customWidth="1"/>
    <col min="19" max="16384" width="9.140625" style="1"/>
  </cols>
  <sheetData>
    <row r="1" spans="1:20" ht="18" customHeight="1">
      <c r="A1" s="80" t="s">
        <v>20</v>
      </c>
      <c r="B1" s="98" t="s">
        <v>34</v>
      </c>
      <c r="C1" s="99"/>
      <c r="D1" s="81" t="s">
        <v>26</v>
      </c>
      <c r="E1" s="81" t="s">
        <v>27</v>
      </c>
      <c r="F1" s="81" t="s">
        <v>29</v>
      </c>
      <c r="G1" s="81" t="s">
        <v>31</v>
      </c>
      <c r="H1" s="81" t="s">
        <v>32</v>
      </c>
      <c r="I1" s="82" t="s">
        <v>33</v>
      </c>
      <c r="J1" s="83"/>
      <c r="K1" s="84"/>
      <c r="L1" s="84"/>
      <c r="M1" s="84"/>
      <c r="N1" s="84" t="s">
        <v>96</v>
      </c>
      <c r="O1" s="84"/>
      <c r="P1" s="84"/>
      <c r="Q1" s="84"/>
      <c r="R1" s="84"/>
      <c r="S1" s="2"/>
      <c r="T1" s="2"/>
    </row>
    <row r="2" spans="1:20" ht="18" customHeight="1">
      <c r="A2" s="80"/>
      <c r="B2" s="80" t="s">
        <v>42</v>
      </c>
      <c r="C2" s="80" t="s">
        <v>43</v>
      </c>
      <c r="D2" s="85" t="s">
        <v>93</v>
      </c>
      <c r="E2" s="85" t="s">
        <v>28</v>
      </c>
      <c r="F2" s="85"/>
      <c r="G2" s="85" t="s">
        <v>30</v>
      </c>
      <c r="H2" s="85" t="s">
        <v>30</v>
      </c>
      <c r="I2" s="85" t="s">
        <v>76</v>
      </c>
      <c r="J2" s="86" t="s">
        <v>74</v>
      </c>
      <c r="K2" s="86" t="s">
        <v>36</v>
      </c>
      <c r="L2" s="86" t="s">
        <v>44</v>
      </c>
      <c r="M2" s="86" t="s">
        <v>45</v>
      </c>
      <c r="N2" s="86" t="s">
        <v>35</v>
      </c>
      <c r="O2" s="86" t="s">
        <v>37</v>
      </c>
      <c r="P2" s="86" t="s">
        <v>73</v>
      </c>
      <c r="Q2" s="86" t="s">
        <v>38</v>
      </c>
      <c r="R2" s="86" t="s">
        <v>39</v>
      </c>
      <c r="S2" s="2"/>
      <c r="T2" s="2"/>
    </row>
    <row r="3" spans="1:20" ht="18" customHeight="1" thickBot="1">
      <c r="A3" s="36" t="s">
        <v>72</v>
      </c>
      <c r="B3" s="37"/>
      <c r="C3" s="37"/>
      <c r="D3" s="37"/>
      <c r="E3" s="37"/>
      <c r="F3" s="37"/>
      <c r="G3" s="37"/>
      <c r="H3" s="37">
        <v>5</v>
      </c>
      <c r="I3" s="37"/>
      <c r="J3" s="37">
        <v>0.01</v>
      </c>
      <c r="K3" s="37">
        <v>0.05</v>
      </c>
      <c r="L3" s="37">
        <v>0.1</v>
      </c>
      <c r="M3" s="37">
        <v>0.05</v>
      </c>
      <c r="N3" s="37" t="s">
        <v>75</v>
      </c>
      <c r="O3" s="37">
        <v>1</v>
      </c>
      <c r="P3" s="37">
        <v>0.1</v>
      </c>
      <c r="Q3" s="37">
        <v>0.05</v>
      </c>
      <c r="R3" s="37">
        <v>1</v>
      </c>
      <c r="S3" s="2"/>
      <c r="T3" s="2"/>
    </row>
    <row r="4" spans="1:20" s="4" customFormat="1" ht="18" customHeight="1" thickBot="1">
      <c r="A4" s="95" t="s">
        <v>97</v>
      </c>
      <c r="B4" s="69">
        <v>100.5730523</v>
      </c>
      <c r="C4" s="70">
        <v>12.346319599999999</v>
      </c>
      <c r="D4" s="71">
        <v>28</v>
      </c>
      <c r="E4" s="72">
        <v>28</v>
      </c>
      <c r="F4" s="73">
        <v>6.2</v>
      </c>
      <c r="G4" s="74">
        <v>4.2</v>
      </c>
      <c r="H4" s="75">
        <v>0.8</v>
      </c>
      <c r="I4" s="76" t="s">
        <v>90</v>
      </c>
      <c r="J4" s="77">
        <v>5.0000000000000001E-3</v>
      </c>
      <c r="K4" s="77">
        <v>0</v>
      </c>
      <c r="L4" s="77">
        <v>0</v>
      </c>
      <c r="M4" s="77">
        <v>1E-3</v>
      </c>
      <c r="N4" s="77">
        <v>0.18</v>
      </c>
      <c r="O4" s="77">
        <v>0</v>
      </c>
      <c r="P4" s="77">
        <v>0</v>
      </c>
      <c r="Q4" s="77">
        <v>1E-3</v>
      </c>
      <c r="R4" s="77">
        <v>0</v>
      </c>
      <c r="S4" s="3"/>
      <c r="T4" s="3"/>
    </row>
    <row r="5" spans="1:20" s="4" customFormat="1" ht="18" customHeight="1" thickBot="1">
      <c r="A5" s="96" t="s">
        <v>98</v>
      </c>
      <c r="B5" s="79">
        <v>100.573184</v>
      </c>
      <c r="C5" s="70">
        <v>12.346097800000001</v>
      </c>
      <c r="D5" s="71">
        <v>28</v>
      </c>
      <c r="E5" s="72">
        <v>28</v>
      </c>
      <c r="F5" s="73">
        <v>6.2</v>
      </c>
      <c r="G5" s="76">
        <v>4.2</v>
      </c>
      <c r="H5" s="76">
        <v>1.2</v>
      </c>
      <c r="I5" s="76" t="s">
        <v>90</v>
      </c>
      <c r="J5" s="77">
        <v>8.9999999999999993E-3</v>
      </c>
      <c r="K5" s="77">
        <v>0</v>
      </c>
      <c r="L5" s="77">
        <v>0</v>
      </c>
      <c r="M5" s="77">
        <v>4.0000000000000001E-3</v>
      </c>
      <c r="N5" s="77">
        <v>0.22</v>
      </c>
      <c r="O5" s="77">
        <v>0.01</v>
      </c>
      <c r="P5" s="77">
        <v>0</v>
      </c>
      <c r="Q5" s="77">
        <v>5.0000000000000001E-3</v>
      </c>
      <c r="R5" s="77">
        <v>0</v>
      </c>
      <c r="S5" s="3"/>
      <c r="T5" s="3"/>
    </row>
    <row r="6" spans="1:20" s="4" customFormat="1" ht="18" customHeight="1" thickBot="1">
      <c r="A6" s="96" t="s">
        <v>99</v>
      </c>
      <c r="B6" s="79">
        <v>100.57398000000001</v>
      </c>
      <c r="C6" s="70">
        <v>12.3398761</v>
      </c>
      <c r="D6" s="69">
        <v>26</v>
      </c>
      <c r="E6" s="78">
        <v>0.02</v>
      </c>
      <c r="F6" s="73">
        <v>6.5</v>
      </c>
      <c r="G6" s="76">
        <v>5.0999999999999996</v>
      </c>
      <c r="H6" s="76">
        <v>0.8</v>
      </c>
      <c r="I6" s="76" t="s">
        <v>90</v>
      </c>
      <c r="J6" s="77">
        <v>0</v>
      </c>
      <c r="K6" s="77">
        <v>0</v>
      </c>
      <c r="L6" s="77">
        <v>0</v>
      </c>
      <c r="M6" s="77">
        <v>4.0000000000000001E-3</v>
      </c>
      <c r="N6" s="77">
        <v>4.58</v>
      </c>
      <c r="O6" s="77">
        <v>0.35</v>
      </c>
      <c r="P6" s="77">
        <v>0</v>
      </c>
      <c r="Q6" s="77">
        <v>2.5000000000000001E-2</v>
      </c>
      <c r="R6" s="77">
        <v>0</v>
      </c>
      <c r="S6" s="3"/>
      <c r="T6" s="3"/>
    </row>
    <row r="7" spans="1:20" s="4" customFormat="1" ht="18" customHeight="1" thickBot="1">
      <c r="A7" s="96" t="s">
        <v>100</v>
      </c>
      <c r="B7" s="69">
        <v>100.5732691</v>
      </c>
      <c r="C7" s="70">
        <v>12.3397051</v>
      </c>
      <c r="D7" s="71">
        <v>26</v>
      </c>
      <c r="E7" s="78">
        <v>0.02</v>
      </c>
      <c r="F7" s="73">
        <v>6.5</v>
      </c>
      <c r="G7" s="76">
        <v>5.0999999999999996</v>
      </c>
      <c r="H7" s="76">
        <v>0.8</v>
      </c>
      <c r="I7" s="76" t="s">
        <v>90</v>
      </c>
      <c r="J7" s="77">
        <v>0</v>
      </c>
      <c r="K7" s="77">
        <v>0</v>
      </c>
      <c r="L7" s="77">
        <v>0</v>
      </c>
      <c r="M7" s="77">
        <v>1E-3</v>
      </c>
      <c r="N7" s="77">
        <v>1.84</v>
      </c>
      <c r="O7" s="77">
        <v>0.35</v>
      </c>
      <c r="P7" s="77">
        <v>0</v>
      </c>
      <c r="Q7" s="77">
        <v>3.1E-2</v>
      </c>
      <c r="R7" s="77">
        <v>0.01</v>
      </c>
      <c r="S7" s="3"/>
      <c r="T7" s="3"/>
    </row>
    <row r="8" spans="1:20" s="4" customFormat="1" ht="18" customHeight="1" thickBot="1">
      <c r="A8" s="96" t="s">
        <v>101</v>
      </c>
      <c r="B8" s="69">
        <v>100.5692126</v>
      </c>
      <c r="C8" s="70">
        <v>12.349227600000001</v>
      </c>
      <c r="D8" s="71">
        <v>26</v>
      </c>
      <c r="E8" s="78">
        <v>0.02</v>
      </c>
      <c r="F8" s="73">
        <v>6.6</v>
      </c>
      <c r="G8" s="76">
        <v>5.2</v>
      </c>
      <c r="H8" s="76">
        <v>0.8</v>
      </c>
      <c r="I8" s="76" t="s">
        <v>90</v>
      </c>
      <c r="J8" s="77">
        <v>0</v>
      </c>
      <c r="K8" s="77">
        <v>0</v>
      </c>
      <c r="L8" s="77">
        <v>0</v>
      </c>
      <c r="M8" s="77">
        <v>4.0000000000000001E-3</v>
      </c>
      <c r="N8" s="77">
        <v>2.42</v>
      </c>
      <c r="O8" s="77">
        <v>0.77</v>
      </c>
      <c r="P8" s="77">
        <v>0</v>
      </c>
      <c r="Q8" s="77">
        <v>3.2000000000000001E-2</v>
      </c>
      <c r="R8" s="77">
        <v>0.12</v>
      </c>
      <c r="S8" s="3"/>
      <c r="T8" s="3"/>
    </row>
    <row r="9" spans="1:20" ht="18" customHeight="1">
      <c r="A9" s="42" t="s">
        <v>46</v>
      </c>
      <c r="B9" s="42"/>
      <c r="C9" s="42"/>
      <c r="D9" s="43">
        <f>AVERAGE(D4:D8)</f>
        <v>26.8</v>
      </c>
      <c r="E9" s="44">
        <f>AVERAGE(E4:E8)</f>
        <v>11.212000000000002</v>
      </c>
      <c r="F9" s="44">
        <f>AVERAGE(F4:F8)</f>
        <v>6.4</v>
      </c>
      <c r="G9" s="44">
        <f>AVERAGE(G4:G8)</f>
        <v>4.76</v>
      </c>
      <c r="H9" s="87">
        <f>AVERAGE(H4:H8)</f>
        <v>0.87999999999999989</v>
      </c>
      <c r="I9" s="89"/>
      <c r="J9" s="46"/>
      <c r="K9" s="46"/>
      <c r="L9" s="46"/>
      <c r="M9" s="46"/>
      <c r="N9" s="46"/>
      <c r="O9" s="46"/>
      <c r="P9" s="46"/>
      <c r="Q9" s="46"/>
      <c r="R9" s="46"/>
    </row>
    <row r="10" spans="1:20" ht="18" customHeight="1">
      <c r="A10" s="57" t="s">
        <v>81</v>
      </c>
      <c r="B10" s="57"/>
      <c r="C10" s="57"/>
      <c r="D10" s="57">
        <f>MAX(D4:D9)</f>
        <v>28</v>
      </c>
      <c r="E10" s="57">
        <f>MAX(D10)</f>
        <v>28</v>
      </c>
      <c r="F10" s="64">
        <f>MAX(F4:F9)</f>
        <v>6.6</v>
      </c>
      <c r="G10" s="64">
        <f>MAX(G4:G9)</f>
        <v>5.2</v>
      </c>
      <c r="H10" s="88">
        <f>MAX(H3:H9)</f>
        <v>5</v>
      </c>
      <c r="I10" s="89"/>
      <c r="J10" s="46"/>
      <c r="K10" s="46"/>
      <c r="L10" s="46"/>
      <c r="M10" s="46"/>
      <c r="N10" s="46"/>
      <c r="O10" s="46"/>
      <c r="P10" s="46"/>
      <c r="Q10" s="46"/>
      <c r="R10" s="46"/>
    </row>
    <row r="11" spans="1:20" ht="18" customHeight="1">
      <c r="A11" s="59" t="s">
        <v>63</v>
      </c>
      <c r="B11" s="60"/>
      <c r="C11" s="60"/>
      <c r="D11" s="61">
        <f>MIN(D4:D10)</f>
        <v>26</v>
      </c>
      <c r="E11" s="63">
        <f>MIN(E4:E10)</f>
        <v>0.02</v>
      </c>
      <c r="F11" s="62">
        <f>MIN(F4:F10)</f>
        <v>6.2</v>
      </c>
      <c r="G11" s="62">
        <f>MIN(G4:G10)</f>
        <v>4.2</v>
      </c>
      <c r="H11" s="61">
        <f>MIN(H3:H10)</f>
        <v>0.8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3" spans="1:20" ht="21.75" customHeight="1">
      <c r="N13" s="11"/>
    </row>
    <row r="14" spans="1:20" ht="21.75" customHeight="1">
      <c r="N14" s="11"/>
    </row>
    <row r="15" spans="1:20" ht="21.75" customHeight="1">
      <c r="N15" s="11"/>
    </row>
    <row r="16" spans="1:20" ht="21.75" customHeight="1">
      <c r="N16" s="11"/>
    </row>
    <row r="17" spans="14:14" ht="21.75" customHeight="1">
      <c r="N17" s="11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"/>
  <sheetViews>
    <sheetView workbookViewId="0">
      <selection activeCell="A4" sqref="A4:A8"/>
    </sheetView>
  </sheetViews>
  <sheetFormatPr defaultRowHeight="21.75"/>
  <cols>
    <col min="1" max="1" width="31" customWidth="1"/>
    <col min="2" max="2" width="11.7109375" customWidth="1"/>
    <col min="3" max="3" width="9.7109375" customWidth="1"/>
    <col min="4" max="4" width="7.7109375" customWidth="1"/>
    <col min="5" max="5" width="7.85546875" customWidth="1"/>
    <col min="6" max="6" width="7.28515625" customWidth="1"/>
    <col min="7" max="7" width="7.85546875" customWidth="1"/>
    <col min="8" max="8" width="8.5703125" customWidth="1"/>
    <col min="9" max="9" width="9.85546875" customWidth="1"/>
  </cols>
  <sheetData>
    <row r="1" spans="1:18">
      <c r="A1" s="29" t="s">
        <v>20</v>
      </c>
      <c r="B1" s="100" t="s">
        <v>34</v>
      </c>
      <c r="C1" s="101"/>
      <c r="D1" s="30" t="s">
        <v>26</v>
      </c>
      <c r="E1" s="30" t="s">
        <v>27</v>
      </c>
      <c r="F1" s="30" t="s">
        <v>29</v>
      </c>
      <c r="G1" s="30" t="s">
        <v>31</v>
      </c>
      <c r="H1" s="30" t="s">
        <v>32</v>
      </c>
      <c r="I1" s="31" t="s">
        <v>33</v>
      </c>
      <c r="J1" s="32"/>
      <c r="K1" s="33"/>
      <c r="L1" s="33"/>
      <c r="M1" s="33"/>
      <c r="N1" s="33" t="s">
        <v>96</v>
      </c>
      <c r="O1" s="33"/>
      <c r="P1" s="33"/>
      <c r="Q1" s="33"/>
      <c r="R1" s="33"/>
    </row>
    <row r="2" spans="1:18" ht="24.75">
      <c r="A2" s="29"/>
      <c r="B2" s="29" t="s">
        <v>42</v>
      </c>
      <c r="C2" s="29" t="s">
        <v>43</v>
      </c>
      <c r="D2" s="34" t="s">
        <v>78</v>
      </c>
      <c r="E2" s="34" t="s">
        <v>28</v>
      </c>
      <c r="F2" s="34"/>
      <c r="G2" s="34" t="s">
        <v>30</v>
      </c>
      <c r="H2" s="34" t="s">
        <v>30</v>
      </c>
      <c r="I2" s="34" t="s">
        <v>76</v>
      </c>
      <c r="J2" s="35" t="s">
        <v>74</v>
      </c>
      <c r="K2" s="35" t="s">
        <v>36</v>
      </c>
      <c r="L2" s="35" t="s">
        <v>44</v>
      </c>
      <c r="M2" s="35" t="s">
        <v>45</v>
      </c>
      <c r="N2" s="35" t="s">
        <v>35</v>
      </c>
      <c r="O2" s="35" t="s">
        <v>37</v>
      </c>
      <c r="P2" s="35" t="s">
        <v>73</v>
      </c>
      <c r="Q2" s="35" t="s">
        <v>38</v>
      </c>
      <c r="R2" s="35" t="s">
        <v>39</v>
      </c>
    </row>
    <row r="3" spans="1:18" ht="22.5" thickBot="1">
      <c r="A3" s="36" t="s">
        <v>72</v>
      </c>
      <c r="B3" s="37"/>
      <c r="C3" s="37"/>
      <c r="D3" s="37"/>
      <c r="E3" s="37"/>
      <c r="F3" s="37"/>
      <c r="G3" s="37"/>
      <c r="H3" s="37">
        <v>5</v>
      </c>
      <c r="I3" s="37"/>
      <c r="J3" s="37">
        <v>0.01</v>
      </c>
      <c r="K3" s="37">
        <v>0.05</v>
      </c>
      <c r="L3" s="37">
        <v>0.1</v>
      </c>
      <c r="M3" s="37">
        <v>0.05</v>
      </c>
      <c r="N3" s="37" t="s">
        <v>75</v>
      </c>
      <c r="O3" s="37">
        <v>1</v>
      </c>
      <c r="P3" s="37">
        <v>0.1</v>
      </c>
      <c r="Q3" s="37">
        <v>0.05</v>
      </c>
      <c r="R3" s="37">
        <v>1</v>
      </c>
    </row>
    <row r="4" spans="1:18" ht="24.75" thickBot="1">
      <c r="A4" s="95" t="s">
        <v>97</v>
      </c>
      <c r="B4" s="12">
        <v>100.5730523</v>
      </c>
      <c r="C4" s="91">
        <v>12.346319599999999</v>
      </c>
      <c r="D4" s="12">
        <v>30</v>
      </c>
      <c r="E4" s="53">
        <v>31</v>
      </c>
      <c r="F4" s="38">
        <v>6.4</v>
      </c>
      <c r="G4" s="38">
        <v>4.5</v>
      </c>
      <c r="H4" s="39">
        <v>0.7</v>
      </c>
      <c r="I4" s="40" t="s">
        <v>90</v>
      </c>
      <c r="J4" s="41">
        <v>6.0000000000000001E-3</v>
      </c>
      <c r="K4" s="41">
        <v>0</v>
      </c>
      <c r="L4" s="41">
        <v>0</v>
      </c>
      <c r="M4" s="41">
        <v>1E-3</v>
      </c>
      <c r="N4" s="90">
        <v>0.2</v>
      </c>
      <c r="O4" s="41">
        <v>0.03</v>
      </c>
      <c r="P4" s="41">
        <v>0</v>
      </c>
      <c r="Q4" s="41">
        <v>8.0000000000000002E-3</v>
      </c>
      <c r="R4" s="41">
        <v>0.02</v>
      </c>
    </row>
    <row r="5" spans="1:18" ht="24.75" thickBot="1">
      <c r="A5" s="96" t="s">
        <v>98</v>
      </c>
      <c r="B5" s="28">
        <v>100.573184</v>
      </c>
      <c r="C5" s="91">
        <v>12.346097800000001</v>
      </c>
      <c r="D5" s="12">
        <v>30</v>
      </c>
      <c r="E5" s="53">
        <v>31</v>
      </c>
      <c r="F5" s="38">
        <v>6.4</v>
      </c>
      <c r="G5" s="40">
        <v>4.5</v>
      </c>
      <c r="H5" s="40">
        <v>0.7</v>
      </c>
      <c r="I5" s="40" t="s">
        <v>90</v>
      </c>
      <c r="J5" s="41">
        <v>0</v>
      </c>
      <c r="K5" s="41">
        <v>0</v>
      </c>
      <c r="L5" s="41">
        <v>0.01</v>
      </c>
      <c r="M5" s="41">
        <v>4.0000000000000001E-3</v>
      </c>
      <c r="N5" s="90">
        <v>3.2</v>
      </c>
      <c r="O5" s="41">
        <v>0.4</v>
      </c>
      <c r="P5" s="41">
        <v>0</v>
      </c>
      <c r="Q5" s="41">
        <v>3.1E-2</v>
      </c>
      <c r="R5" s="41">
        <v>0.03</v>
      </c>
    </row>
    <row r="6" spans="1:18" ht="24.75" thickBot="1">
      <c r="A6" s="96" t="s">
        <v>99</v>
      </c>
      <c r="B6" s="28">
        <v>100.57398000000001</v>
      </c>
      <c r="C6" s="12">
        <v>12.3398761</v>
      </c>
      <c r="D6" s="12">
        <v>28</v>
      </c>
      <c r="E6" s="54">
        <v>0.02</v>
      </c>
      <c r="F6" s="38">
        <v>6.6</v>
      </c>
      <c r="G6" s="40">
        <v>5.2</v>
      </c>
      <c r="H6" s="40">
        <v>0.8</v>
      </c>
      <c r="I6" s="40" t="s">
        <v>90</v>
      </c>
      <c r="J6" s="41">
        <v>0</v>
      </c>
      <c r="K6" s="41">
        <v>0</v>
      </c>
      <c r="L6" s="41">
        <v>0.01</v>
      </c>
      <c r="M6" s="41">
        <v>4.0000000000000001E-3</v>
      </c>
      <c r="N6" s="41">
        <v>3.26</v>
      </c>
      <c r="O6" s="41">
        <v>0.4</v>
      </c>
      <c r="P6" s="41">
        <v>0</v>
      </c>
      <c r="Q6" s="41">
        <v>3.1E-2</v>
      </c>
      <c r="R6" s="41">
        <v>0.01</v>
      </c>
    </row>
    <row r="7" spans="1:18" ht="24.75" thickBot="1">
      <c r="A7" s="96" t="s">
        <v>100</v>
      </c>
      <c r="B7" s="12">
        <v>100.5732691</v>
      </c>
      <c r="C7" s="12">
        <v>12.3397051</v>
      </c>
      <c r="D7" s="12">
        <v>28</v>
      </c>
      <c r="E7" s="54">
        <v>0.02</v>
      </c>
      <c r="F7" s="38">
        <v>6.6</v>
      </c>
      <c r="G7" s="40">
        <v>5.2</v>
      </c>
      <c r="H7" s="40">
        <v>0.8</v>
      </c>
      <c r="I7" s="40" t="s">
        <v>90</v>
      </c>
      <c r="J7" s="41">
        <v>1E-3</v>
      </c>
      <c r="K7" s="41">
        <v>0</v>
      </c>
      <c r="L7" s="41">
        <v>0</v>
      </c>
      <c r="M7" s="41">
        <v>1E-3</v>
      </c>
      <c r="N7" s="41">
        <v>0.87</v>
      </c>
      <c r="O7" s="41">
        <v>0.16</v>
      </c>
      <c r="P7" s="41">
        <v>0</v>
      </c>
      <c r="Q7" s="41">
        <v>3.9E-2</v>
      </c>
      <c r="R7" s="41">
        <v>0</v>
      </c>
    </row>
    <row r="8" spans="1:18" ht="24.75" thickBot="1">
      <c r="A8" s="96" t="s">
        <v>101</v>
      </c>
      <c r="B8" s="12">
        <v>100.5692126</v>
      </c>
      <c r="C8" s="12">
        <v>12.349227600000001</v>
      </c>
      <c r="D8" s="12">
        <v>29</v>
      </c>
      <c r="E8" s="54">
        <v>0.02</v>
      </c>
      <c r="F8" s="38">
        <v>6.7</v>
      </c>
      <c r="G8" s="40">
        <v>5.3</v>
      </c>
      <c r="H8" s="40">
        <v>0.7</v>
      </c>
      <c r="I8" s="40" t="s">
        <v>90</v>
      </c>
      <c r="J8" s="41">
        <v>0</v>
      </c>
      <c r="K8" s="41">
        <v>0</v>
      </c>
      <c r="L8" s="41">
        <v>0</v>
      </c>
      <c r="M8" s="41">
        <v>4.0000000000000001E-3</v>
      </c>
      <c r="N8" s="41">
        <v>1.55</v>
      </c>
      <c r="O8" s="41">
        <v>0.59</v>
      </c>
      <c r="P8" s="41">
        <v>0</v>
      </c>
      <c r="Q8" s="41">
        <v>1.4999999999999999E-2</v>
      </c>
      <c r="R8" s="41">
        <v>0.01</v>
      </c>
    </row>
    <row r="9" spans="1:18">
      <c r="A9" s="42" t="s">
        <v>46</v>
      </c>
      <c r="B9" s="42"/>
      <c r="C9" s="42"/>
      <c r="D9" s="43">
        <f>AVERAGE(D4:D8)</f>
        <v>29</v>
      </c>
      <c r="E9" s="51">
        <f>AVERAGE(E4:E8)</f>
        <v>12.412000000000003</v>
      </c>
      <c r="F9" s="44">
        <f>AVERAGE(F4:F8)</f>
        <v>6.5400000000000009</v>
      </c>
      <c r="G9" s="44">
        <f>AVERAGE(G4:G8)</f>
        <v>4.9399999999999995</v>
      </c>
      <c r="H9" s="45">
        <f>AVERAGE(H4:H8)</f>
        <v>0.74</v>
      </c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>
      <c r="A10" s="47" t="s">
        <v>47</v>
      </c>
      <c r="B10" s="47"/>
      <c r="C10" s="47"/>
      <c r="D10" s="52"/>
      <c r="E10" s="52"/>
      <c r="F10" s="52"/>
      <c r="G10" s="52"/>
      <c r="H10" s="47" t="s">
        <v>79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>
      <c r="A11" s="48" t="s">
        <v>48</v>
      </c>
      <c r="B11" s="49"/>
      <c r="C11" s="49"/>
      <c r="D11" s="50"/>
      <c r="E11" s="50"/>
      <c r="F11" s="50"/>
      <c r="G11" s="50"/>
      <c r="H11" s="50"/>
      <c r="I11" s="46"/>
      <c r="J11" s="46"/>
      <c r="K11" s="46"/>
      <c r="L11" s="46"/>
      <c r="M11" s="46"/>
      <c r="N11" s="46"/>
      <c r="O11" s="46"/>
      <c r="P11" s="46"/>
      <c r="Q11" s="46"/>
      <c r="R11" s="46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"/>
  <sheetViews>
    <sheetView workbookViewId="0">
      <selection activeCell="A4" sqref="A4:A8"/>
    </sheetView>
  </sheetViews>
  <sheetFormatPr defaultRowHeight="21.75"/>
  <cols>
    <col min="1" max="1" width="30.42578125" customWidth="1"/>
    <col min="2" max="2" width="15.140625" customWidth="1"/>
    <col min="3" max="3" width="10.28515625" customWidth="1"/>
    <col min="9" max="9" width="10.42578125" customWidth="1"/>
  </cols>
  <sheetData>
    <row r="1" spans="1:18">
      <c r="A1" s="29" t="s">
        <v>20</v>
      </c>
      <c r="B1" s="100" t="s">
        <v>34</v>
      </c>
      <c r="C1" s="101"/>
      <c r="D1" s="30" t="s">
        <v>26</v>
      </c>
      <c r="E1" s="30" t="s">
        <v>27</v>
      </c>
      <c r="F1" s="30" t="s">
        <v>29</v>
      </c>
      <c r="G1" s="30" t="s">
        <v>31</v>
      </c>
      <c r="H1" s="30" t="s">
        <v>32</v>
      </c>
      <c r="I1" s="31" t="s">
        <v>33</v>
      </c>
      <c r="J1" s="32"/>
      <c r="K1" s="33"/>
      <c r="L1" s="33"/>
      <c r="M1" s="33"/>
      <c r="N1" s="33" t="s">
        <v>96</v>
      </c>
      <c r="O1" s="33"/>
      <c r="P1" s="33"/>
      <c r="Q1" s="33"/>
      <c r="R1" s="33"/>
    </row>
    <row r="2" spans="1:18" ht="24.75">
      <c r="A2" s="29"/>
      <c r="B2" s="29" t="s">
        <v>42</v>
      </c>
      <c r="C2" s="29" t="s">
        <v>43</v>
      </c>
      <c r="D2" s="34" t="s">
        <v>78</v>
      </c>
      <c r="E2" s="34" t="s">
        <v>28</v>
      </c>
      <c r="F2" s="34"/>
      <c r="G2" s="34" t="s">
        <v>30</v>
      </c>
      <c r="H2" s="34" t="s">
        <v>30</v>
      </c>
      <c r="I2" s="34" t="s">
        <v>76</v>
      </c>
      <c r="J2" s="35" t="s">
        <v>74</v>
      </c>
      <c r="K2" s="35" t="s">
        <v>36</v>
      </c>
      <c r="L2" s="35" t="s">
        <v>44</v>
      </c>
      <c r="M2" s="35" t="s">
        <v>45</v>
      </c>
      <c r="N2" s="35" t="s">
        <v>35</v>
      </c>
      <c r="O2" s="35" t="s">
        <v>37</v>
      </c>
      <c r="P2" s="35" t="s">
        <v>73</v>
      </c>
      <c r="Q2" s="35" t="s">
        <v>38</v>
      </c>
      <c r="R2" s="35" t="s">
        <v>39</v>
      </c>
    </row>
    <row r="3" spans="1:18" ht="22.5" thickBot="1">
      <c r="A3" s="36" t="s">
        <v>72</v>
      </c>
      <c r="B3" s="37"/>
      <c r="C3" s="37"/>
      <c r="D3" s="37"/>
      <c r="E3" s="37"/>
      <c r="F3" s="37" t="s">
        <v>94</v>
      </c>
      <c r="G3" s="37">
        <v>4</v>
      </c>
      <c r="H3" s="37">
        <v>5</v>
      </c>
      <c r="I3" s="37"/>
      <c r="J3" s="37">
        <v>0.01</v>
      </c>
      <c r="K3" s="37">
        <v>0.05</v>
      </c>
      <c r="L3" s="37">
        <v>0.1</v>
      </c>
      <c r="M3" s="37">
        <v>0.05</v>
      </c>
      <c r="N3" s="37" t="s">
        <v>75</v>
      </c>
      <c r="O3" s="37">
        <v>1</v>
      </c>
      <c r="P3" s="37">
        <v>0.1</v>
      </c>
      <c r="Q3" s="37">
        <v>0.05</v>
      </c>
      <c r="R3" s="37">
        <v>1</v>
      </c>
    </row>
    <row r="4" spans="1:18" ht="24.75" thickBot="1">
      <c r="A4" s="95" t="s">
        <v>97</v>
      </c>
      <c r="B4" s="12">
        <v>100.5730523</v>
      </c>
      <c r="C4" s="91">
        <v>12.346319599999999</v>
      </c>
      <c r="D4" s="12">
        <v>31</v>
      </c>
      <c r="E4" s="53">
        <v>30</v>
      </c>
      <c r="F4" s="38">
        <v>7.9</v>
      </c>
      <c r="G4" s="38">
        <v>4.5</v>
      </c>
      <c r="H4" s="39">
        <v>2.2000000000000002</v>
      </c>
      <c r="I4" s="40"/>
      <c r="J4" s="41">
        <v>2E-3</v>
      </c>
      <c r="K4" s="41">
        <v>0</v>
      </c>
      <c r="L4" s="41">
        <v>0</v>
      </c>
      <c r="M4" s="41">
        <v>4.0000000000000001E-3</v>
      </c>
      <c r="N4" s="41">
        <v>0.26</v>
      </c>
      <c r="O4" s="41">
        <v>0.01</v>
      </c>
      <c r="P4" s="41">
        <v>0</v>
      </c>
      <c r="Q4" s="41">
        <v>4.0000000000000001E-3</v>
      </c>
      <c r="R4" s="41">
        <v>0</v>
      </c>
    </row>
    <row r="5" spans="1:18" ht="24.75" thickBot="1">
      <c r="A5" s="96" t="s">
        <v>98</v>
      </c>
      <c r="B5" s="28">
        <v>100.573184</v>
      </c>
      <c r="C5" s="91">
        <v>12.346097800000001</v>
      </c>
      <c r="D5" s="12">
        <v>30</v>
      </c>
      <c r="E5" s="53">
        <v>30</v>
      </c>
      <c r="F5" s="38">
        <v>7.8</v>
      </c>
      <c r="G5" s="40">
        <v>4.5999999999999996</v>
      </c>
      <c r="H5" s="40">
        <v>2.6</v>
      </c>
      <c r="I5" s="40"/>
      <c r="J5" s="41">
        <v>3.0000000000000001E-3</v>
      </c>
      <c r="K5" s="41">
        <v>0</v>
      </c>
      <c r="L5" s="41">
        <v>0</v>
      </c>
      <c r="M5" s="41">
        <v>3.0000000000000001E-3</v>
      </c>
      <c r="N5" s="41">
        <v>0.28000000000000003</v>
      </c>
      <c r="O5" s="41">
        <v>0.01</v>
      </c>
      <c r="P5" s="41">
        <v>0</v>
      </c>
      <c r="Q5" s="92">
        <v>0.01</v>
      </c>
      <c r="R5" s="41">
        <v>0</v>
      </c>
    </row>
    <row r="6" spans="1:18" ht="24.75" thickBot="1">
      <c r="A6" s="96" t="s">
        <v>99</v>
      </c>
      <c r="B6" s="28">
        <v>100.57398000000001</v>
      </c>
      <c r="C6" s="12">
        <v>12.3398761</v>
      </c>
      <c r="D6" s="12">
        <v>31</v>
      </c>
      <c r="E6" s="54">
        <v>0.1</v>
      </c>
      <c r="F6" s="38">
        <v>8.1999999999999993</v>
      </c>
      <c r="G6" s="40">
        <v>2.1</v>
      </c>
      <c r="H6" s="40">
        <v>1.8</v>
      </c>
      <c r="I6" s="40"/>
      <c r="J6" s="41">
        <v>0</v>
      </c>
      <c r="K6" s="41">
        <v>0</v>
      </c>
      <c r="L6" s="41">
        <v>0.01</v>
      </c>
      <c r="M6" s="41">
        <v>5.0000000000000001E-3</v>
      </c>
      <c r="N6" s="41">
        <v>3.24</v>
      </c>
      <c r="O6" s="41">
        <v>0.4</v>
      </c>
      <c r="P6" s="41">
        <v>0</v>
      </c>
      <c r="Q6" s="41">
        <v>3.1E-2</v>
      </c>
      <c r="R6" s="41">
        <v>0.01</v>
      </c>
    </row>
    <row r="7" spans="1:18" ht="24.75" thickBot="1">
      <c r="A7" s="96" t="s">
        <v>100</v>
      </c>
      <c r="B7" s="12">
        <v>100.5732691</v>
      </c>
      <c r="C7" s="12">
        <v>12.3397051</v>
      </c>
      <c r="D7" s="12">
        <v>30</v>
      </c>
      <c r="E7" s="54">
        <v>0.06</v>
      </c>
      <c r="F7" s="38">
        <v>7.9</v>
      </c>
      <c r="G7" s="38">
        <v>3</v>
      </c>
      <c r="H7" s="40">
        <v>2.1</v>
      </c>
      <c r="I7" s="40"/>
      <c r="J7" s="41">
        <v>0</v>
      </c>
      <c r="K7" s="41">
        <v>0</v>
      </c>
      <c r="L7" s="41">
        <v>0</v>
      </c>
      <c r="M7" s="41">
        <v>2E-3</v>
      </c>
      <c r="N7" s="41">
        <v>0.84</v>
      </c>
      <c r="O7" s="41">
        <v>0.15</v>
      </c>
      <c r="P7" s="41">
        <v>0</v>
      </c>
      <c r="Q7" s="41">
        <v>3.7999999999999999E-2</v>
      </c>
      <c r="R7" s="41">
        <v>0</v>
      </c>
    </row>
    <row r="8" spans="1:18" ht="24.75" thickBot="1">
      <c r="A8" s="96" t="s">
        <v>101</v>
      </c>
      <c r="B8" s="12">
        <v>100.5692126</v>
      </c>
      <c r="C8" s="12">
        <v>12.349227600000001</v>
      </c>
      <c r="D8" s="12">
        <v>30</v>
      </c>
      <c r="E8" s="54">
        <v>0.06</v>
      </c>
      <c r="F8" s="38">
        <v>7.8</v>
      </c>
      <c r="G8" s="40">
        <v>1.4</v>
      </c>
      <c r="H8" s="40">
        <v>1.8</v>
      </c>
      <c r="I8" s="40"/>
      <c r="J8" s="41">
        <v>0</v>
      </c>
      <c r="K8" s="41">
        <v>0</v>
      </c>
      <c r="L8" s="41">
        <v>0</v>
      </c>
      <c r="M8" s="41">
        <v>8.0000000000000002E-3</v>
      </c>
      <c r="N8" s="41">
        <v>2.39</v>
      </c>
      <c r="O8" s="41">
        <v>0.76</v>
      </c>
      <c r="P8" s="41">
        <v>0</v>
      </c>
      <c r="Q8" s="41">
        <v>3.2000000000000001E-2</v>
      </c>
      <c r="R8" s="41">
        <v>0.12</v>
      </c>
    </row>
    <row r="9" spans="1:18">
      <c r="A9" s="42" t="s">
        <v>46</v>
      </c>
      <c r="B9" s="42"/>
      <c r="C9" s="42"/>
      <c r="D9" s="43">
        <f>AVERAGE(D4:D8)</f>
        <v>30.4</v>
      </c>
      <c r="E9" s="51"/>
      <c r="F9" s="44">
        <f>AVERAGE(F4:F8)</f>
        <v>7.919999999999999</v>
      </c>
      <c r="G9" s="44">
        <f>AVERAGE(G4:G8)</f>
        <v>3.12</v>
      </c>
      <c r="H9" s="45">
        <f>AVERAGE(H4:H8)</f>
        <v>2.1000000000000005</v>
      </c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>
      <c r="A10" s="47" t="s">
        <v>47</v>
      </c>
      <c r="B10" s="47"/>
      <c r="C10" s="47"/>
      <c r="D10" s="52"/>
      <c r="E10" s="52"/>
      <c r="F10" s="52"/>
      <c r="G10" s="52"/>
      <c r="H10" s="47" t="s">
        <v>80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>
      <c r="A11" s="48" t="s">
        <v>48</v>
      </c>
      <c r="B11" s="49"/>
      <c r="C11" s="49"/>
      <c r="D11" s="50"/>
      <c r="E11" s="50"/>
      <c r="F11" s="50"/>
      <c r="G11" s="50"/>
      <c r="H11" s="50"/>
      <c r="I11" s="46"/>
      <c r="J11" s="46"/>
      <c r="K11" s="46"/>
      <c r="L11" s="46"/>
      <c r="M11" s="46"/>
      <c r="N11" s="46"/>
      <c r="O11" s="46"/>
      <c r="P11" s="46"/>
      <c r="Q11" s="46"/>
      <c r="R11" s="46"/>
    </row>
  </sheetData>
  <mergeCells count="1"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"/>
  <sheetViews>
    <sheetView workbookViewId="0">
      <selection activeCell="A4" sqref="A4:A8"/>
    </sheetView>
  </sheetViews>
  <sheetFormatPr defaultRowHeight="21.75"/>
  <cols>
    <col min="1" max="1" width="30.7109375" customWidth="1"/>
    <col min="2" max="2" width="12.7109375" customWidth="1"/>
    <col min="9" max="9" width="10.140625" customWidth="1"/>
  </cols>
  <sheetData>
    <row r="1" spans="1:18">
      <c r="A1" s="29" t="s">
        <v>20</v>
      </c>
      <c r="B1" s="100" t="s">
        <v>34</v>
      </c>
      <c r="C1" s="101"/>
      <c r="D1" s="30" t="s">
        <v>26</v>
      </c>
      <c r="E1" s="30" t="s">
        <v>27</v>
      </c>
      <c r="F1" s="30" t="s">
        <v>29</v>
      </c>
      <c r="G1" s="30" t="s">
        <v>31</v>
      </c>
      <c r="H1" s="30" t="s">
        <v>32</v>
      </c>
      <c r="I1" s="31" t="s">
        <v>33</v>
      </c>
      <c r="J1" s="94"/>
      <c r="K1" s="33"/>
      <c r="L1" s="33"/>
      <c r="M1" s="33"/>
      <c r="N1" s="33" t="s">
        <v>96</v>
      </c>
      <c r="O1" s="33"/>
      <c r="P1" s="33"/>
      <c r="Q1" s="33"/>
      <c r="R1" s="33"/>
    </row>
    <row r="2" spans="1:18" ht="24.75">
      <c r="A2" s="29"/>
      <c r="B2" s="29" t="s">
        <v>42</v>
      </c>
      <c r="C2" s="29" t="s">
        <v>43</v>
      </c>
      <c r="D2" s="34" t="s">
        <v>78</v>
      </c>
      <c r="E2" s="34" t="s">
        <v>28</v>
      </c>
      <c r="F2" s="34"/>
      <c r="G2" s="34" t="s">
        <v>30</v>
      </c>
      <c r="H2" s="34" t="s">
        <v>30</v>
      </c>
      <c r="I2" s="34" t="s">
        <v>76</v>
      </c>
      <c r="J2" s="35" t="s">
        <v>74</v>
      </c>
      <c r="K2" s="35" t="s">
        <v>36</v>
      </c>
      <c r="L2" s="35" t="s">
        <v>44</v>
      </c>
      <c r="M2" s="35" t="s">
        <v>45</v>
      </c>
      <c r="N2" s="35" t="s">
        <v>35</v>
      </c>
      <c r="O2" s="35" t="s">
        <v>37</v>
      </c>
      <c r="P2" s="35" t="s">
        <v>73</v>
      </c>
      <c r="Q2" s="35" t="s">
        <v>38</v>
      </c>
      <c r="R2" s="35" t="s">
        <v>39</v>
      </c>
    </row>
    <row r="3" spans="1:18" ht="22.5" thickBot="1">
      <c r="A3" s="36" t="s">
        <v>72</v>
      </c>
      <c r="B3" s="37"/>
      <c r="C3" s="37"/>
      <c r="D3" s="37"/>
      <c r="E3" s="37"/>
      <c r="F3" s="37"/>
      <c r="G3" s="37"/>
      <c r="H3" s="37">
        <v>5</v>
      </c>
      <c r="I3" s="37"/>
      <c r="J3" s="37">
        <v>0.01</v>
      </c>
      <c r="K3" s="37">
        <v>0.05</v>
      </c>
      <c r="L3" s="37">
        <v>0.1</v>
      </c>
      <c r="M3" s="37">
        <v>0.05</v>
      </c>
      <c r="N3" s="37" t="s">
        <v>75</v>
      </c>
      <c r="O3" s="37">
        <v>1</v>
      </c>
      <c r="P3" s="37">
        <v>0.1</v>
      </c>
      <c r="Q3" s="37">
        <v>0.05</v>
      </c>
      <c r="R3" s="37">
        <v>1</v>
      </c>
    </row>
    <row r="4" spans="1:18" ht="24.75" thickBot="1">
      <c r="A4" s="95" t="s">
        <v>97</v>
      </c>
      <c r="B4" s="12">
        <v>100.5730523</v>
      </c>
      <c r="C4" s="12">
        <v>12.346319599999999</v>
      </c>
      <c r="D4" s="12">
        <v>31</v>
      </c>
      <c r="E4" s="53">
        <v>30</v>
      </c>
      <c r="F4" s="38">
        <v>8.1</v>
      </c>
      <c r="G4" s="38">
        <v>4.5</v>
      </c>
      <c r="H4" s="39">
        <v>2.4</v>
      </c>
      <c r="I4" s="93" t="s">
        <v>90</v>
      </c>
      <c r="J4" s="41">
        <v>0</v>
      </c>
      <c r="K4" s="41">
        <v>0</v>
      </c>
      <c r="L4" s="41">
        <v>0</v>
      </c>
      <c r="M4" s="41">
        <v>5.0000000000000001E-3</v>
      </c>
      <c r="N4" s="41">
        <v>0</v>
      </c>
      <c r="O4" s="41">
        <v>0.03</v>
      </c>
      <c r="P4" s="41">
        <v>0</v>
      </c>
      <c r="Q4" s="41">
        <v>0</v>
      </c>
      <c r="R4" s="41">
        <v>0</v>
      </c>
    </row>
    <row r="5" spans="1:18" ht="24.75" thickBot="1">
      <c r="A5" s="96" t="s">
        <v>98</v>
      </c>
      <c r="B5" s="28">
        <v>100.573184</v>
      </c>
      <c r="C5" s="55">
        <v>12.346097800000001</v>
      </c>
      <c r="D5" s="12">
        <v>30</v>
      </c>
      <c r="E5" s="53">
        <v>30</v>
      </c>
      <c r="F5" s="38">
        <v>7.8</v>
      </c>
      <c r="G5" s="40">
        <v>4.5999999999999996</v>
      </c>
      <c r="H5" s="40">
        <v>2.6</v>
      </c>
      <c r="I5" s="93" t="s">
        <v>90</v>
      </c>
      <c r="J5" s="41">
        <v>0</v>
      </c>
      <c r="K5" s="41">
        <v>0</v>
      </c>
      <c r="L5" s="41">
        <v>0</v>
      </c>
      <c r="M5" s="41">
        <v>3.0000000000000001E-3</v>
      </c>
      <c r="N5" s="41">
        <v>0</v>
      </c>
      <c r="O5" s="41">
        <v>0.36</v>
      </c>
      <c r="P5" s="41">
        <v>0</v>
      </c>
      <c r="Q5" s="41">
        <v>0</v>
      </c>
      <c r="R5" s="41">
        <v>0</v>
      </c>
    </row>
    <row r="6" spans="1:18" ht="24.75" thickBot="1">
      <c r="A6" s="96" t="s">
        <v>99</v>
      </c>
      <c r="B6" s="28">
        <v>100.57398000000001</v>
      </c>
      <c r="C6" s="12">
        <v>12.3398761</v>
      </c>
      <c r="D6" s="12">
        <v>31</v>
      </c>
      <c r="E6" s="54">
        <v>0.16</v>
      </c>
      <c r="F6" s="38">
        <v>8.1999999999999993</v>
      </c>
      <c r="G6" s="40">
        <v>2.8</v>
      </c>
      <c r="H6" s="40">
        <v>2.8</v>
      </c>
      <c r="I6" s="93" t="s">
        <v>90</v>
      </c>
      <c r="J6" s="41">
        <v>0</v>
      </c>
      <c r="K6" s="41">
        <v>0</v>
      </c>
      <c r="L6" s="41">
        <v>0</v>
      </c>
      <c r="M6" s="41">
        <v>3.0000000000000001E-3</v>
      </c>
      <c r="N6" s="41">
        <v>0</v>
      </c>
      <c r="O6" s="41">
        <v>0.28999999999999998</v>
      </c>
      <c r="P6" s="41">
        <v>0</v>
      </c>
      <c r="Q6" s="41">
        <v>0</v>
      </c>
      <c r="R6" s="41">
        <v>0</v>
      </c>
    </row>
    <row r="7" spans="1:18" ht="24.75" thickBot="1">
      <c r="A7" s="96" t="s">
        <v>100</v>
      </c>
      <c r="B7" s="12">
        <v>100.5732691</v>
      </c>
      <c r="C7" s="12">
        <v>12.3397051</v>
      </c>
      <c r="D7" s="12">
        <v>30</v>
      </c>
      <c r="E7" s="54">
        <v>0.08</v>
      </c>
      <c r="F7" s="38">
        <v>8.1</v>
      </c>
      <c r="G7" s="40">
        <v>3.2</v>
      </c>
      <c r="H7" s="40">
        <v>2.2000000000000002</v>
      </c>
      <c r="I7" s="40" t="s">
        <v>90</v>
      </c>
      <c r="J7" s="41">
        <v>0</v>
      </c>
      <c r="K7" s="41">
        <v>0</v>
      </c>
      <c r="L7" s="41">
        <v>0</v>
      </c>
      <c r="M7" s="41">
        <v>3.0000000000000001E-3</v>
      </c>
      <c r="N7" s="41">
        <v>0</v>
      </c>
      <c r="O7" s="41">
        <v>0.08</v>
      </c>
      <c r="P7" s="41">
        <v>0</v>
      </c>
      <c r="Q7" s="41">
        <v>0</v>
      </c>
      <c r="R7" s="41">
        <v>0</v>
      </c>
    </row>
    <row r="8" spans="1:18" ht="24.75" thickBot="1">
      <c r="A8" s="96" t="s">
        <v>101</v>
      </c>
      <c r="B8" s="12">
        <v>100.5692126</v>
      </c>
      <c r="C8" s="12">
        <v>12.349227600000001</v>
      </c>
      <c r="D8" s="12">
        <v>30</v>
      </c>
      <c r="E8" s="54">
        <v>0.08</v>
      </c>
      <c r="F8" s="38">
        <v>8</v>
      </c>
      <c r="G8" s="40">
        <v>2.4</v>
      </c>
      <c r="H8" s="40">
        <v>2.8</v>
      </c>
      <c r="I8" s="40" t="s">
        <v>90</v>
      </c>
      <c r="J8" s="41">
        <v>0</v>
      </c>
      <c r="K8" s="41">
        <v>0</v>
      </c>
      <c r="L8" s="41">
        <v>0</v>
      </c>
      <c r="M8" s="41">
        <v>1.7999999999999999E-2</v>
      </c>
      <c r="N8" s="41">
        <v>0</v>
      </c>
      <c r="O8" s="41">
        <v>0.03</v>
      </c>
      <c r="P8" s="41">
        <v>0</v>
      </c>
      <c r="Q8" s="41">
        <v>0</v>
      </c>
      <c r="R8" s="41">
        <v>0</v>
      </c>
    </row>
    <row r="9" spans="1:18">
      <c r="A9" s="42" t="s">
        <v>46</v>
      </c>
      <c r="B9" s="42"/>
      <c r="C9" s="42"/>
      <c r="D9" s="43">
        <f>AVERAGE(D4:D8)</f>
        <v>30.4</v>
      </c>
      <c r="E9" s="51"/>
      <c r="F9" s="44">
        <f>AVERAGE(F4:F8)</f>
        <v>8.0399999999999991</v>
      </c>
      <c r="G9" s="44">
        <f>AVERAGE(G4:G8)</f>
        <v>3.4999999999999991</v>
      </c>
      <c r="H9" s="45">
        <f>AVERAGE(H4:H8)</f>
        <v>2.56</v>
      </c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>
      <c r="A10" s="47" t="s">
        <v>47</v>
      </c>
      <c r="B10" s="47"/>
      <c r="C10" s="47"/>
      <c r="D10" s="52"/>
      <c r="E10" s="52"/>
      <c r="F10" s="52"/>
      <c r="G10" s="52"/>
      <c r="H10" s="47" t="s">
        <v>80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>
      <c r="A11" s="48" t="s">
        <v>48</v>
      </c>
      <c r="B11" s="49"/>
      <c r="C11" s="49"/>
      <c r="D11" s="50"/>
      <c r="E11" s="50"/>
      <c r="F11" s="50"/>
      <c r="G11" s="50"/>
      <c r="H11" s="50"/>
      <c r="I11" s="46"/>
      <c r="J11" s="46"/>
      <c r="K11" s="46"/>
      <c r="L11" s="46"/>
      <c r="M11" s="46"/>
      <c r="N11" s="46"/>
      <c r="O11" s="46"/>
      <c r="P11" s="46"/>
      <c r="Q11" s="46"/>
      <c r="R11" s="46"/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1"/>
  <sheetViews>
    <sheetView workbookViewId="0">
      <selection activeCell="A4" sqref="A4:A8"/>
    </sheetView>
  </sheetViews>
  <sheetFormatPr defaultRowHeight="21.75"/>
  <cols>
    <col min="1" max="1" width="30.7109375" customWidth="1"/>
    <col min="2" max="2" width="12.140625" customWidth="1"/>
    <col min="3" max="3" width="11.28515625" customWidth="1"/>
    <col min="9" max="9" width="10.140625" customWidth="1"/>
  </cols>
  <sheetData>
    <row r="1" spans="1:18">
      <c r="A1" s="29" t="s">
        <v>20</v>
      </c>
      <c r="B1" s="100" t="s">
        <v>34</v>
      </c>
      <c r="C1" s="101"/>
      <c r="D1" s="30" t="s">
        <v>26</v>
      </c>
      <c r="E1" s="30" t="s">
        <v>27</v>
      </c>
      <c r="F1" s="30" t="s">
        <v>29</v>
      </c>
      <c r="G1" s="30" t="s">
        <v>31</v>
      </c>
      <c r="H1" s="30" t="s">
        <v>32</v>
      </c>
      <c r="I1" s="31" t="s">
        <v>33</v>
      </c>
      <c r="J1" s="32"/>
      <c r="K1" s="33"/>
      <c r="L1" s="33"/>
      <c r="M1" s="33"/>
      <c r="N1" s="33" t="s">
        <v>96</v>
      </c>
      <c r="O1" s="33"/>
      <c r="P1" s="33"/>
      <c r="Q1" s="33"/>
      <c r="R1" s="33"/>
    </row>
    <row r="2" spans="1:18" ht="24.75">
      <c r="A2" s="29"/>
      <c r="B2" s="29" t="s">
        <v>42</v>
      </c>
      <c r="C2" s="29" t="s">
        <v>43</v>
      </c>
      <c r="D2" s="34" t="s">
        <v>78</v>
      </c>
      <c r="E2" s="34" t="s">
        <v>28</v>
      </c>
      <c r="F2" s="34"/>
      <c r="G2" s="34" t="s">
        <v>30</v>
      </c>
      <c r="H2" s="34" t="s">
        <v>30</v>
      </c>
      <c r="I2" s="34" t="s">
        <v>76</v>
      </c>
      <c r="J2" s="35" t="s">
        <v>74</v>
      </c>
      <c r="K2" s="35" t="s">
        <v>36</v>
      </c>
      <c r="L2" s="35" t="s">
        <v>44</v>
      </c>
      <c r="M2" s="35" t="s">
        <v>45</v>
      </c>
      <c r="N2" s="35" t="s">
        <v>35</v>
      </c>
      <c r="O2" s="35" t="s">
        <v>37</v>
      </c>
      <c r="P2" s="35" t="s">
        <v>73</v>
      </c>
      <c r="Q2" s="35" t="s">
        <v>38</v>
      </c>
      <c r="R2" s="35" t="s">
        <v>39</v>
      </c>
    </row>
    <row r="3" spans="1:18" ht="22.5" thickBot="1">
      <c r="A3" s="36" t="s">
        <v>72</v>
      </c>
      <c r="B3" s="37"/>
      <c r="C3" s="37"/>
      <c r="D3" s="37"/>
      <c r="E3" s="37"/>
      <c r="F3" s="37"/>
      <c r="G3" s="37"/>
      <c r="H3" s="37">
        <v>5</v>
      </c>
      <c r="I3" s="37"/>
      <c r="J3" s="37">
        <v>0.01</v>
      </c>
      <c r="K3" s="37">
        <v>0.05</v>
      </c>
      <c r="L3" s="37">
        <v>0.1</v>
      </c>
      <c r="M3" s="37">
        <v>0.05</v>
      </c>
      <c r="N3" s="37" t="s">
        <v>75</v>
      </c>
      <c r="O3" s="37">
        <v>1</v>
      </c>
      <c r="P3" s="37">
        <v>0.1</v>
      </c>
      <c r="Q3" s="37">
        <v>0.05</v>
      </c>
      <c r="R3" s="37">
        <v>1</v>
      </c>
    </row>
    <row r="4" spans="1:18" ht="24.75" thickBot="1">
      <c r="A4" s="95" t="s">
        <v>97</v>
      </c>
      <c r="B4" s="12">
        <v>100.5730523</v>
      </c>
      <c r="C4" s="12">
        <v>12.346319599999999</v>
      </c>
      <c r="D4" s="12">
        <v>29</v>
      </c>
      <c r="E4" s="53">
        <v>29.4</v>
      </c>
      <c r="F4" s="38">
        <v>6.5</v>
      </c>
      <c r="G4" s="38">
        <v>4.9000000000000004</v>
      </c>
      <c r="H4" s="39">
        <v>0.6</v>
      </c>
      <c r="I4" s="93" t="s">
        <v>90</v>
      </c>
      <c r="J4" s="41">
        <v>0</v>
      </c>
      <c r="K4" s="41">
        <v>0</v>
      </c>
      <c r="L4" s="41">
        <v>0</v>
      </c>
      <c r="M4" s="41">
        <v>0</v>
      </c>
      <c r="N4" s="41">
        <v>0.54</v>
      </c>
      <c r="O4" s="41">
        <v>0.05</v>
      </c>
      <c r="P4" s="41">
        <v>0.01</v>
      </c>
      <c r="Q4" s="41">
        <v>0</v>
      </c>
      <c r="R4" s="41">
        <v>0.1</v>
      </c>
    </row>
    <row r="5" spans="1:18" ht="24.75" thickBot="1">
      <c r="A5" s="96" t="s">
        <v>98</v>
      </c>
      <c r="B5" s="28">
        <v>100.573184</v>
      </c>
      <c r="C5" s="28">
        <v>12.346097800000001</v>
      </c>
      <c r="D5" s="12">
        <v>30</v>
      </c>
      <c r="E5" s="53">
        <v>31.8</v>
      </c>
      <c r="F5" s="38">
        <v>7.3</v>
      </c>
      <c r="G5" s="40">
        <v>3.7</v>
      </c>
      <c r="H5" s="40">
        <v>0.7</v>
      </c>
      <c r="I5" s="93" t="s">
        <v>90</v>
      </c>
      <c r="J5" s="41">
        <v>0</v>
      </c>
      <c r="K5" s="41">
        <v>0</v>
      </c>
      <c r="L5" s="41">
        <v>0</v>
      </c>
      <c r="M5" s="41">
        <v>4.0000000000000001E-3</v>
      </c>
      <c r="N5" s="41">
        <v>0.2</v>
      </c>
      <c r="O5" s="41">
        <v>0.05</v>
      </c>
      <c r="P5" s="41">
        <v>0.02</v>
      </c>
      <c r="Q5" s="41">
        <v>0</v>
      </c>
      <c r="R5" s="41">
        <v>0.08</v>
      </c>
    </row>
    <row r="6" spans="1:18" ht="24.75" thickBot="1">
      <c r="A6" s="96" t="s">
        <v>99</v>
      </c>
      <c r="B6" s="28">
        <v>100.57398000000001</v>
      </c>
      <c r="C6" s="12">
        <v>12.3398761</v>
      </c>
      <c r="D6" s="12">
        <v>27</v>
      </c>
      <c r="E6" s="54">
        <v>0.12</v>
      </c>
      <c r="F6" s="38">
        <v>6.9</v>
      </c>
      <c r="G6" s="40">
        <v>4.2</v>
      </c>
      <c r="H6" s="40">
        <v>1.3</v>
      </c>
      <c r="I6" s="93" t="s">
        <v>90</v>
      </c>
      <c r="J6" s="41">
        <v>0</v>
      </c>
      <c r="K6" s="41">
        <v>0</v>
      </c>
      <c r="L6" s="41">
        <v>0.01</v>
      </c>
      <c r="M6" s="41">
        <v>0</v>
      </c>
      <c r="N6" s="41">
        <v>10.44</v>
      </c>
      <c r="O6" s="41">
        <v>0.42</v>
      </c>
      <c r="P6" s="41">
        <v>0.04</v>
      </c>
      <c r="Q6" s="41">
        <v>3.0000000000000001E-3</v>
      </c>
      <c r="R6" s="41">
        <v>0.03</v>
      </c>
    </row>
    <row r="7" spans="1:18" ht="24.75" thickBot="1">
      <c r="A7" s="96" t="s">
        <v>100</v>
      </c>
      <c r="B7" s="12">
        <v>100.5732691</v>
      </c>
      <c r="C7" s="12">
        <v>12.3397051</v>
      </c>
      <c r="D7" s="12">
        <v>28</v>
      </c>
      <c r="E7" s="54">
        <v>0.05</v>
      </c>
      <c r="F7" s="38">
        <v>6.6</v>
      </c>
      <c r="G7" s="40">
        <v>4.0999999999999996</v>
      </c>
      <c r="H7" s="40">
        <v>0.7</v>
      </c>
      <c r="I7" s="40" t="s">
        <v>90</v>
      </c>
      <c r="J7" s="41">
        <v>0</v>
      </c>
      <c r="K7" s="41">
        <v>1E-3</v>
      </c>
      <c r="L7" s="41">
        <v>0</v>
      </c>
      <c r="M7" s="41">
        <v>0</v>
      </c>
      <c r="N7" s="41">
        <v>1.08</v>
      </c>
      <c r="O7" s="41">
        <v>0.22</v>
      </c>
      <c r="P7" s="41">
        <v>0.02</v>
      </c>
      <c r="Q7" s="41">
        <v>4.8000000000000001E-2</v>
      </c>
      <c r="R7" s="41">
        <v>0.09</v>
      </c>
    </row>
    <row r="8" spans="1:18" ht="24.75" thickBot="1">
      <c r="A8" s="96" t="s">
        <v>101</v>
      </c>
      <c r="B8" s="12">
        <v>100.5692126</v>
      </c>
      <c r="C8" s="12">
        <v>12.349227600000001</v>
      </c>
      <c r="D8" s="12">
        <v>29</v>
      </c>
      <c r="E8" s="54">
        <v>0.2</v>
      </c>
      <c r="F8" s="38">
        <v>7.7</v>
      </c>
      <c r="G8" s="40">
        <v>4.2</v>
      </c>
      <c r="H8" s="40">
        <v>0.7</v>
      </c>
      <c r="I8" s="40" t="s">
        <v>90</v>
      </c>
      <c r="J8" s="41">
        <v>0</v>
      </c>
      <c r="K8" s="41">
        <v>1E-3</v>
      </c>
      <c r="L8" s="41">
        <v>0</v>
      </c>
      <c r="M8" s="41">
        <v>0</v>
      </c>
      <c r="N8" s="41">
        <v>2.83</v>
      </c>
      <c r="O8" s="41">
        <v>1.18</v>
      </c>
      <c r="P8" s="41">
        <v>0.01</v>
      </c>
      <c r="Q8" s="41">
        <v>4.9000000000000002E-2</v>
      </c>
      <c r="R8" s="41">
        <v>0.05</v>
      </c>
    </row>
    <row r="9" spans="1:18">
      <c r="A9" s="42" t="s">
        <v>46</v>
      </c>
      <c r="B9" s="42"/>
      <c r="C9" s="42"/>
      <c r="D9" s="43">
        <f>AVERAGE(D4:D8)</f>
        <v>28.6</v>
      </c>
      <c r="E9" s="51"/>
      <c r="F9" s="44">
        <f>AVERAGE(F4:F8)</f>
        <v>7.0000000000000018</v>
      </c>
      <c r="G9" s="44">
        <f>AVERAGE(G4:G8)</f>
        <v>4.22</v>
      </c>
      <c r="H9" s="45">
        <f>AVERAGE(H4:H8)</f>
        <v>0.8</v>
      </c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>
      <c r="A10" s="47" t="s">
        <v>47</v>
      </c>
      <c r="B10" s="47"/>
      <c r="C10" s="47"/>
      <c r="D10" s="52"/>
      <c r="E10" s="52"/>
      <c r="F10" s="52"/>
      <c r="G10" s="52"/>
      <c r="H10" s="47" t="s">
        <v>80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>
      <c r="A11" s="48" t="s">
        <v>48</v>
      </c>
      <c r="B11" s="49"/>
      <c r="C11" s="49"/>
      <c r="D11" s="50"/>
      <c r="E11" s="50"/>
      <c r="F11" s="50"/>
      <c r="G11" s="50"/>
      <c r="H11" s="50"/>
      <c r="I11" s="46"/>
      <c r="J11" s="46"/>
      <c r="K11" s="46"/>
      <c r="L11" s="46"/>
      <c r="M11" s="46"/>
      <c r="N11" s="46"/>
      <c r="O11" s="46"/>
      <c r="P11" s="46"/>
      <c r="Q11" s="46"/>
      <c r="R11" s="46"/>
    </row>
  </sheetData>
  <mergeCells count="1">
    <mergeCell ref="B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2"/>
  <sheetViews>
    <sheetView tabSelected="1" workbookViewId="0">
      <selection activeCell="J3" sqref="J3:R3"/>
    </sheetView>
  </sheetViews>
  <sheetFormatPr defaultRowHeight="21.75"/>
  <cols>
    <col min="1" max="1" width="31.85546875" customWidth="1"/>
    <col min="2" max="2" width="12.85546875" customWidth="1"/>
    <col min="3" max="3" width="9.7109375" customWidth="1"/>
    <col min="9" max="9" width="10.7109375" customWidth="1"/>
  </cols>
  <sheetData>
    <row r="1" spans="1:18">
      <c r="A1" s="29" t="s">
        <v>20</v>
      </c>
      <c r="B1" s="100" t="s">
        <v>34</v>
      </c>
      <c r="C1" s="101"/>
      <c r="D1" s="30" t="s">
        <v>26</v>
      </c>
      <c r="E1" s="30" t="s">
        <v>27</v>
      </c>
      <c r="F1" s="30" t="s">
        <v>29</v>
      </c>
      <c r="G1" s="30" t="s">
        <v>31</v>
      </c>
      <c r="H1" s="30" t="s">
        <v>32</v>
      </c>
      <c r="I1" s="31" t="s">
        <v>33</v>
      </c>
      <c r="J1" s="32"/>
      <c r="K1" s="33"/>
      <c r="L1" s="33"/>
      <c r="M1" s="33"/>
      <c r="N1" s="33" t="s">
        <v>96</v>
      </c>
      <c r="O1" s="33"/>
      <c r="P1" s="33"/>
      <c r="Q1" s="33"/>
      <c r="R1" s="33"/>
    </row>
    <row r="2" spans="1:18" ht="24.75">
      <c r="A2" s="29"/>
      <c r="B2" s="29" t="s">
        <v>42</v>
      </c>
      <c r="C2" s="29" t="s">
        <v>43</v>
      </c>
      <c r="D2" s="34" t="s">
        <v>78</v>
      </c>
      <c r="E2" s="34" t="s">
        <v>28</v>
      </c>
      <c r="F2" s="34"/>
      <c r="G2" s="34" t="s">
        <v>30</v>
      </c>
      <c r="H2" s="34" t="s">
        <v>30</v>
      </c>
      <c r="I2" s="34" t="s">
        <v>76</v>
      </c>
      <c r="J2" s="35" t="s">
        <v>74</v>
      </c>
      <c r="K2" s="35" t="s">
        <v>36</v>
      </c>
      <c r="L2" s="35" t="s">
        <v>44</v>
      </c>
      <c r="M2" s="35" t="s">
        <v>45</v>
      </c>
      <c r="N2" s="35" t="s">
        <v>35</v>
      </c>
      <c r="O2" s="35" t="s">
        <v>37</v>
      </c>
      <c r="P2" s="35" t="s">
        <v>73</v>
      </c>
      <c r="Q2" s="35" t="s">
        <v>38</v>
      </c>
      <c r="R2" s="35" t="s">
        <v>39</v>
      </c>
    </row>
    <row r="3" spans="1:18" ht="22.5" thickBot="1">
      <c r="A3" s="36" t="s">
        <v>72</v>
      </c>
      <c r="B3" s="37"/>
      <c r="C3" s="37"/>
      <c r="D3" s="37"/>
      <c r="E3" s="37"/>
      <c r="F3" s="37"/>
      <c r="G3" s="37"/>
      <c r="H3" s="37">
        <v>5</v>
      </c>
      <c r="I3" s="37"/>
      <c r="J3" s="37">
        <v>0.01</v>
      </c>
      <c r="K3" s="37">
        <v>0.05</v>
      </c>
      <c r="L3" s="37">
        <v>0.1</v>
      </c>
      <c r="M3" s="37">
        <v>0.05</v>
      </c>
      <c r="N3" s="37" t="s">
        <v>75</v>
      </c>
      <c r="O3" s="37">
        <v>1</v>
      </c>
      <c r="P3" s="37">
        <v>0.1</v>
      </c>
      <c r="Q3" s="37">
        <v>0.05</v>
      </c>
      <c r="R3" s="37">
        <v>1</v>
      </c>
    </row>
    <row r="4" spans="1:18" ht="24.75" thickBot="1">
      <c r="A4" s="95" t="s">
        <v>97</v>
      </c>
      <c r="B4" s="12">
        <v>100.5730523</v>
      </c>
      <c r="C4" s="12">
        <v>12.346319599999999</v>
      </c>
      <c r="D4" s="12">
        <f>('30.1.66'!D4+'28.3.66'!D4+'28.5.66'!D4+'27.7.66 '!D4+'19.9.66'!D4)/5</f>
        <v>29.8</v>
      </c>
      <c r="E4" s="12">
        <f>('30.1.66'!E4+'28.3.66'!E4+'28.5.66'!E4+'27.7.66 '!E4+'19.9.66'!E4)/5</f>
        <v>29.68</v>
      </c>
      <c r="F4" s="12">
        <f>('30.1.66'!F4+'28.3.66'!F4+'28.5.66'!F4+'27.7.66 '!F4+'19.9.66'!F4)/5</f>
        <v>7.0200000000000005</v>
      </c>
      <c r="G4" s="12">
        <f>('30.1.66'!G4+'28.3.66'!G4+'28.5.66'!G4+'27.7.66 '!G4+'19.9.66'!G4)/5</f>
        <v>4.5200000000000005</v>
      </c>
      <c r="H4" s="12">
        <f>('30.1.66'!H4+'28.3.66'!H4+'28.5.66'!H4+'27.7.66 '!H4+'19.9.66'!H4)/5</f>
        <v>1.3399999999999999</v>
      </c>
      <c r="I4" s="12"/>
      <c r="J4" s="12">
        <f>('30.1.66'!J4+'28.3.66'!J4+'28.5.66'!J4+'27.7.66 '!J4+'19.9.66'!J4)/5</f>
        <v>2.5999999999999999E-3</v>
      </c>
      <c r="K4" s="12">
        <f>('30.1.66'!K4+'28.3.66'!K4+'28.5.66'!K4+'27.7.66 '!K4+'19.9.66'!K4)/5</f>
        <v>0</v>
      </c>
      <c r="L4" s="12">
        <f>('30.1.66'!L4+'28.3.66'!L4+'28.5.66'!L4+'27.7.66 '!L4+'19.9.66'!L4)/5</f>
        <v>0</v>
      </c>
      <c r="M4" s="12">
        <f>('30.1.66'!M4+'28.3.66'!M4+'28.5.66'!M4+'27.7.66 '!M4+'19.9.66'!M4)/5</f>
        <v>2.1999999999999997E-3</v>
      </c>
      <c r="N4" s="12">
        <f>('30.1.66'!N4+'28.3.66'!N4+'28.5.66'!N4+'27.7.66 '!N4+'19.9.66'!N4)/5</f>
        <v>0.23600000000000004</v>
      </c>
      <c r="O4" s="12">
        <f>('30.1.66'!O4+'28.3.66'!O4+'28.5.66'!O4+'27.7.66 '!O4+'19.9.66'!O4)/5</f>
        <v>2.4E-2</v>
      </c>
      <c r="P4" s="12">
        <f>('30.1.66'!P4+'28.3.66'!P4+'28.5.66'!P4+'27.7.66 '!P4+'19.9.66'!P4)/5</f>
        <v>2E-3</v>
      </c>
      <c r="Q4" s="12">
        <f>('30.1.66'!Q4+'28.3.66'!Q4+'28.5.66'!Q4+'27.7.66 '!Q4+'19.9.66'!Q4)/5</f>
        <v>2.6000000000000003E-3</v>
      </c>
      <c r="R4" s="12">
        <f>('30.1.66'!R4+'28.3.66'!R4+'28.5.66'!R4+'27.7.66 '!R4+'19.9.66'!R4)/5</f>
        <v>2.4E-2</v>
      </c>
    </row>
    <row r="5" spans="1:18" ht="24.75" thickBot="1">
      <c r="A5" s="96" t="s">
        <v>98</v>
      </c>
      <c r="B5" s="28">
        <v>100.573184</v>
      </c>
      <c r="C5" s="55">
        <v>12.346097800000001</v>
      </c>
      <c r="D5" s="12">
        <f>('30.1.66'!D5+'28.3.66'!D5+'28.5.66'!D5+'27.7.66 '!D5+'19.9.66'!D5)/5</f>
        <v>29.6</v>
      </c>
      <c r="E5" s="12">
        <f>('30.1.66'!E5+'28.3.66'!E5+'28.5.66'!E5+'27.7.66 '!E5+'19.9.66'!E5)/5</f>
        <v>30.160000000000004</v>
      </c>
      <c r="F5" s="12">
        <f>('30.1.66'!F5+'28.3.66'!F5+'28.5.66'!F5+'27.7.66 '!F5+'19.9.66'!F5)/5</f>
        <v>7.1</v>
      </c>
      <c r="G5" s="12">
        <f>('30.1.66'!G5+'28.3.66'!G5+'28.5.66'!G5+'27.7.66 '!G5+'19.9.66'!G5)/5</f>
        <v>4.3199999999999994</v>
      </c>
      <c r="H5" s="12">
        <f>('30.1.66'!H5+'28.3.66'!H5+'28.5.66'!H5+'27.7.66 '!H5+'19.9.66'!H5)/5</f>
        <v>1.56</v>
      </c>
      <c r="I5" s="12"/>
      <c r="J5" s="12">
        <f>('30.1.66'!J5+'28.3.66'!J5+'28.5.66'!J5+'27.7.66 '!J5+'19.9.66'!J5)/5</f>
        <v>2.4000000000000002E-3</v>
      </c>
      <c r="K5" s="12">
        <f>('30.1.66'!K5+'28.3.66'!K5+'28.5.66'!K5+'27.7.66 '!K5+'19.9.66'!K5)/5</f>
        <v>0</v>
      </c>
      <c r="L5" s="12">
        <f>('30.1.66'!L5+'28.3.66'!L5+'28.5.66'!L5+'27.7.66 '!L5+'19.9.66'!L5)/5</f>
        <v>2E-3</v>
      </c>
      <c r="M5" s="12">
        <f>('30.1.66'!M5+'28.3.66'!M5+'28.5.66'!M5+'27.7.66 '!M5+'19.9.66'!M5)/5</f>
        <v>3.5999999999999999E-3</v>
      </c>
      <c r="N5" s="12">
        <f>('30.1.66'!N5+'28.3.66'!N5+'28.5.66'!N5+'27.7.66 '!N5+'19.9.66'!N5)/5</f>
        <v>0.78</v>
      </c>
      <c r="O5" s="12">
        <f>('30.1.66'!O5+'28.3.66'!O5+'28.5.66'!O5+'27.7.66 '!O5+'19.9.66'!O5)/5</f>
        <v>0.16600000000000001</v>
      </c>
      <c r="P5" s="12">
        <f>('30.1.66'!P5+'28.3.66'!P5+'28.5.66'!P5+'27.7.66 '!P5+'19.9.66'!P5)/5</f>
        <v>4.0000000000000001E-3</v>
      </c>
      <c r="Q5" s="12">
        <f>('30.1.66'!Q5+'28.3.66'!Q5+'28.5.66'!Q5+'27.7.66 '!Q5+'19.9.66'!Q5)/5</f>
        <v>9.1999999999999998E-3</v>
      </c>
      <c r="R5" s="12">
        <f>('30.1.66'!R5+'28.3.66'!R5+'28.5.66'!R5+'27.7.66 '!R5+'19.9.66'!R5)/5</f>
        <v>2.1999999999999999E-2</v>
      </c>
    </row>
    <row r="6" spans="1:18" ht="24.75" thickBot="1">
      <c r="A6" s="96" t="s">
        <v>99</v>
      </c>
      <c r="B6" s="28">
        <v>100.57398000000001</v>
      </c>
      <c r="C6" s="12">
        <v>12.3398761</v>
      </c>
      <c r="D6" s="12">
        <f>('30.1.66'!D6+'28.3.66'!D6+'28.5.66'!D6+'27.7.66 '!D6+'19.9.66'!D6)/5</f>
        <v>28.6</v>
      </c>
      <c r="E6" s="12">
        <f>('30.1.66'!E6+'28.3.66'!E6+'28.5.66'!E6+'27.7.66 '!E6+'19.9.66'!E6)/5</f>
        <v>8.4000000000000005E-2</v>
      </c>
      <c r="F6" s="12">
        <f>('30.1.66'!F6+'28.3.66'!F6+'28.5.66'!F6+'27.7.66 '!F6+'19.9.66'!F6)/5</f>
        <v>7.2799999999999994</v>
      </c>
      <c r="G6" s="12">
        <f>('30.1.66'!G6+'28.3.66'!G6+'28.5.66'!G6+'27.7.66 '!G6+'19.9.66'!G6)/5</f>
        <v>3.88</v>
      </c>
      <c r="H6" s="12">
        <f>('30.1.66'!H6+'28.3.66'!H6+'28.5.66'!H6+'27.7.66 '!H6+'19.9.66'!H6)/5</f>
        <v>1.5</v>
      </c>
      <c r="I6" s="12"/>
      <c r="J6" s="12">
        <f>('30.1.66'!J6+'28.3.66'!J6+'28.5.66'!J6+'27.7.66 '!J6+'19.9.66'!J6)/5</f>
        <v>0</v>
      </c>
      <c r="K6" s="12">
        <f>('30.1.66'!K6+'28.3.66'!K6+'28.5.66'!K6+'27.7.66 '!K6+'19.9.66'!K6)/5</f>
        <v>0</v>
      </c>
      <c r="L6" s="12">
        <f>('30.1.66'!L6+'28.3.66'!L6+'28.5.66'!L6+'27.7.66 '!L6+'19.9.66'!L6)/5</f>
        <v>6.0000000000000001E-3</v>
      </c>
      <c r="M6" s="12">
        <f>('30.1.66'!M6+'28.3.66'!M6+'28.5.66'!M6+'27.7.66 '!M6+'19.9.66'!M6)/5</f>
        <v>3.2000000000000002E-3</v>
      </c>
      <c r="N6" s="12">
        <f>('30.1.66'!N6+'28.3.66'!N6+'28.5.66'!N6+'27.7.66 '!N6+'19.9.66'!N6)/5</f>
        <v>4.3040000000000003</v>
      </c>
      <c r="O6" s="12">
        <f>('30.1.66'!O6+'28.3.66'!O6+'28.5.66'!O6+'27.7.66 '!O6+'19.9.66'!O6)/5</f>
        <v>0.372</v>
      </c>
      <c r="P6" s="12">
        <f>('30.1.66'!P6+'28.3.66'!P6+'28.5.66'!P6+'27.7.66 '!P6+'19.9.66'!P6)/5</f>
        <v>8.0000000000000002E-3</v>
      </c>
      <c r="Q6" s="12">
        <f>('30.1.66'!Q6+'28.3.66'!Q6+'28.5.66'!Q6+'27.7.66 '!Q6+'19.9.66'!Q6)/5</f>
        <v>1.7999999999999999E-2</v>
      </c>
      <c r="R6" s="12">
        <f>('30.1.66'!R6+'28.3.66'!R6+'28.5.66'!R6+'27.7.66 '!R6+'19.9.66'!R6)/5</f>
        <v>0.01</v>
      </c>
    </row>
    <row r="7" spans="1:18" ht="24.75" thickBot="1">
      <c r="A7" s="96" t="s">
        <v>100</v>
      </c>
      <c r="B7" s="12">
        <v>100.5732691</v>
      </c>
      <c r="C7" s="12">
        <v>12.3397051</v>
      </c>
      <c r="D7" s="12">
        <f>('30.1.66'!D7+'28.3.66'!D7+'28.5.66'!D7+'27.7.66 '!D7+'19.9.66'!D7)/5</f>
        <v>28.4</v>
      </c>
      <c r="E7" s="12">
        <f>('30.1.66'!E7+'28.3.66'!E7+'28.5.66'!E7+'27.7.66 '!E7+'19.9.66'!E7)/5</f>
        <v>4.5999999999999999E-2</v>
      </c>
      <c r="F7" s="12">
        <f>('30.1.66'!F7+'28.3.66'!F7+'28.5.66'!F7+'27.7.66 '!F7+'19.9.66'!F7)/5</f>
        <v>7.1400000000000006</v>
      </c>
      <c r="G7" s="12">
        <f>('30.1.66'!G7+'28.3.66'!G7+'28.5.66'!G7+'27.7.66 '!G7+'19.9.66'!G7)/5</f>
        <v>4.12</v>
      </c>
      <c r="H7" s="12">
        <f>('30.1.66'!H7+'28.3.66'!H7+'28.5.66'!H7+'27.7.66 '!H7+'19.9.66'!H7)/5</f>
        <v>1.32</v>
      </c>
      <c r="I7" s="12"/>
      <c r="J7" s="12">
        <f>('30.1.66'!J7+'28.3.66'!J7+'28.5.66'!J7+'27.7.66 '!J7+'19.9.66'!J7)/5</f>
        <v>2.0000000000000001E-4</v>
      </c>
      <c r="K7" s="12">
        <f>('30.1.66'!K7+'28.3.66'!K7+'28.5.66'!K7+'27.7.66 '!K7+'19.9.66'!K7)/5</f>
        <v>2.0000000000000001E-4</v>
      </c>
      <c r="L7" s="12">
        <f>('30.1.66'!L7+'28.3.66'!L7+'28.5.66'!L7+'27.7.66 '!L7+'19.9.66'!L7)/5</f>
        <v>0</v>
      </c>
      <c r="M7" s="12">
        <f>('30.1.66'!M7+'28.3.66'!M7+'28.5.66'!M7+'27.7.66 '!M7+'19.9.66'!M7)/5</f>
        <v>1.4E-3</v>
      </c>
      <c r="N7" s="12">
        <f>('30.1.66'!N7+'28.3.66'!N7+'28.5.66'!N7+'27.7.66 '!N7+'19.9.66'!N7)/5</f>
        <v>0.92599999999999993</v>
      </c>
      <c r="O7" s="12">
        <f>('30.1.66'!O7+'28.3.66'!O7+'28.5.66'!O7+'27.7.66 '!O7+'19.9.66'!O7)/5</f>
        <v>0.192</v>
      </c>
      <c r="P7" s="12">
        <f>('30.1.66'!P7+'28.3.66'!P7+'28.5.66'!P7+'27.7.66 '!P7+'19.9.66'!P7)/5</f>
        <v>4.0000000000000001E-3</v>
      </c>
      <c r="Q7" s="12">
        <f>('30.1.66'!Q7+'28.3.66'!Q7+'28.5.66'!Q7+'27.7.66 '!Q7+'19.9.66'!Q7)/5</f>
        <v>3.1200000000000006E-2</v>
      </c>
      <c r="R7" s="12">
        <f>('30.1.66'!R7+'28.3.66'!R7+'28.5.66'!R7+'27.7.66 '!R7+'19.9.66'!R7)/5</f>
        <v>1.9999999999999997E-2</v>
      </c>
    </row>
    <row r="8" spans="1:18" ht="24.75" thickBot="1">
      <c r="A8" s="96" t="s">
        <v>101</v>
      </c>
      <c r="B8" s="12">
        <v>100.5692126</v>
      </c>
      <c r="C8" s="12">
        <v>12.349227600000001</v>
      </c>
      <c r="D8" s="12">
        <f>('30.1.66'!D8+'28.3.66'!D8+'28.5.66'!D8+'27.7.66 '!D8+'19.9.66'!D8)/5</f>
        <v>28.8</v>
      </c>
      <c r="E8" s="12">
        <f>('30.1.66'!E8+'28.3.66'!E8+'28.5.66'!E8+'27.7.66 '!E8+'19.9.66'!E8)/5</f>
        <v>7.5999999999999998E-2</v>
      </c>
      <c r="F8" s="12">
        <f>('30.1.66'!F8+'28.3.66'!F8+'28.5.66'!F8+'27.7.66 '!F8+'19.9.66'!F8)/5</f>
        <v>7.3600000000000012</v>
      </c>
      <c r="G8" s="12">
        <f>('30.1.66'!G8+'28.3.66'!G8+'28.5.66'!G8+'27.7.66 '!G8+'19.9.66'!G8)/5</f>
        <v>3.7</v>
      </c>
      <c r="H8" s="12">
        <f>('30.1.66'!H8+'28.3.66'!H8+'28.5.66'!H8+'27.7.66 '!H8+'19.9.66'!H8)/5</f>
        <v>1.3599999999999999</v>
      </c>
      <c r="I8" s="12"/>
      <c r="J8" s="12">
        <f>('30.1.66'!J8+'28.3.66'!J8+'28.5.66'!J8+'27.7.66 '!J8+'19.9.66'!J8)/5</f>
        <v>0</v>
      </c>
      <c r="K8" s="12">
        <f>('30.1.66'!K8+'28.3.66'!K8+'28.5.66'!K8+'27.7.66 '!K8+'19.9.66'!K8)/5</f>
        <v>2.0000000000000001E-4</v>
      </c>
      <c r="L8" s="12">
        <f>('30.1.66'!L8+'28.3.66'!L8+'28.5.66'!L8+'27.7.66 '!L8+'19.9.66'!L8)/5</f>
        <v>0</v>
      </c>
      <c r="M8" s="12">
        <f>('30.1.66'!M8+'28.3.66'!M8+'28.5.66'!M8+'27.7.66 '!M8+'19.9.66'!M8)/5</f>
        <v>6.8000000000000005E-3</v>
      </c>
      <c r="N8" s="12">
        <f>('30.1.66'!N8+'28.3.66'!N8+'28.5.66'!N8+'27.7.66 '!N8+'19.9.66'!N8)/5</f>
        <v>1.8379999999999999</v>
      </c>
      <c r="O8" s="12">
        <f>('30.1.66'!O8+'28.3.66'!O8+'28.5.66'!O8+'27.7.66 '!O8+'19.9.66'!O8)/5</f>
        <v>0.66600000000000004</v>
      </c>
      <c r="P8" s="12">
        <f>('30.1.66'!P8+'28.3.66'!P8+'28.5.66'!P8+'27.7.66 '!P8+'19.9.66'!P8)/5</f>
        <v>2E-3</v>
      </c>
      <c r="Q8" s="12">
        <f>('30.1.66'!Q8+'28.3.66'!Q8+'28.5.66'!Q8+'27.7.66 '!Q8+'19.9.66'!Q8)/5</f>
        <v>2.5600000000000001E-2</v>
      </c>
      <c r="R8" s="12">
        <f>('30.1.66'!R8+'28.3.66'!R8+'28.5.66'!R8+'27.7.66 '!R8+'19.9.66'!R8)/5</f>
        <v>0.06</v>
      </c>
    </row>
    <row r="9" spans="1:18">
      <c r="A9" s="42" t="s">
        <v>46</v>
      </c>
      <c r="B9" s="42"/>
      <c r="C9" s="42"/>
      <c r="D9" s="45">
        <f>AVERAGE(D4:D8)</f>
        <v>29.040000000000003</v>
      </c>
      <c r="E9" s="45"/>
      <c r="F9" s="45">
        <f t="shared" ref="F9:R9" si="0">AVERAGE(F4:F8)</f>
        <v>7.18</v>
      </c>
      <c r="G9" s="45">
        <f t="shared" si="0"/>
        <v>4.1079999999999997</v>
      </c>
      <c r="H9" s="45">
        <f t="shared" si="0"/>
        <v>1.4159999999999999</v>
      </c>
      <c r="I9" s="45"/>
      <c r="J9" s="56">
        <f>AVERAGE(J4:J8)</f>
        <v>1.0399999999999999E-3</v>
      </c>
      <c r="K9" s="56">
        <f t="shared" ref="K9:R9" si="1">AVERAGE(K4:K8)</f>
        <v>8.0000000000000007E-5</v>
      </c>
      <c r="L9" s="56">
        <f t="shared" si="1"/>
        <v>1.6000000000000001E-3</v>
      </c>
      <c r="M9" s="56">
        <f t="shared" si="1"/>
        <v>3.4399999999999999E-3</v>
      </c>
      <c r="N9" s="56">
        <f t="shared" si="1"/>
        <v>1.6168</v>
      </c>
      <c r="O9" s="56">
        <f t="shared" si="1"/>
        <v>0.28399999999999997</v>
      </c>
      <c r="P9" s="56">
        <f t="shared" si="1"/>
        <v>4.000000000000001E-3</v>
      </c>
      <c r="Q9" s="56">
        <f t="shared" si="1"/>
        <v>1.7320000000000002E-2</v>
      </c>
      <c r="R9" s="56">
        <f t="shared" si="1"/>
        <v>2.7200000000000002E-2</v>
      </c>
    </row>
    <row r="10" spans="1:18">
      <c r="A10" s="57" t="s">
        <v>81</v>
      </c>
      <c r="B10" s="57"/>
      <c r="C10" s="57"/>
      <c r="D10" s="58">
        <f>MAX(D4:D9)</f>
        <v>29.8</v>
      </c>
      <c r="E10" s="58">
        <f t="shared" ref="E10:H10" si="2">MAX(E4:E9)</f>
        <v>30.160000000000004</v>
      </c>
      <c r="F10" s="58">
        <f t="shared" si="2"/>
        <v>7.3600000000000012</v>
      </c>
      <c r="G10" s="58">
        <f t="shared" si="2"/>
        <v>4.5200000000000005</v>
      </c>
      <c r="H10" s="45">
        <f t="shared" ref="H10:R10" si="3">AVERAGE(H5:H9)</f>
        <v>1.4312</v>
      </c>
      <c r="I10" s="45"/>
      <c r="J10" s="56">
        <f>MAX(J4:J9)</f>
        <v>2.5999999999999999E-3</v>
      </c>
      <c r="K10" s="56">
        <f t="shared" ref="K10:R10" si="4">MAX(K4:K9)</f>
        <v>2.0000000000000001E-4</v>
      </c>
      <c r="L10" s="56">
        <f t="shared" si="4"/>
        <v>6.0000000000000001E-3</v>
      </c>
      <c r="M10" s="56">
        <f t="shared" si="4"/>
        <v>6.8000000000000005E-3</v>
      </c>
      <c r="N10" s="56">
        <f t="shared" si="4"/>
        <v>4.3040000000000003</v>
      </c>
      <c r="O10" s="56">
        <f t="shared" si="4"/>
        <v>0.66600000000000004</v>
      </c>
      <c r="P10" s="56">
        <f t="shared" si="4"/>
        <v>8.0000000000000002E-3</v>
      </c>
      <c r="Q10" s="56">
        <f t="shared" si="4"/>
        <v>3.1200000000000006E-2</v>
      </c>
      <c r="R10" s="56">
        <f t="shared" si="4"/>
        <v>0.06</v>
      </c>
    </row>
    <row r="11" spans="1:18">
      <c r="A11" s="59" t="s">
        <v>63</v>
      </c>
      <c r="B11" s="60"/>
      <c r="C11" s="60"/>
      <c r="D11" s="61">
        <f>MIN(D4:D10)</f>
        <v>28.4</v>
      </c>
      <c r="E11" s="61">
        <f t="shared" ref="E11:H11" si="5">MIN(E4:E10)</f>
        <v>4.5999999999999999E-2</v>
      </c>
      <c r="F11" s="61">
        <f t="shared" si="5"/>
        <v>7.0200000000000005</v>
      </c>
      <c r="G11" s="61">
        <f t="shared" si="5"/>
        <v>3.7</v>
      </c>
      <c r="H11" s="45">
        <f t="shared" ref="H11:R11" si="6">AVERAGE(H6:H10)</f>
        <v>1.40544</v>
      </c>
      <c r="I11" s="45"/>
      <c r="J11" s="56">
        <f>MIN(J4:J10)</f>
        <v>0</v>
      </c>
      <c r="K11" s="56">
        <f t="shared" ref="K11:R11" si="7">MIN(K4:K10)</f>
        <v>0</v>
      </c>
      <c r="L11" s="56">
        <f t="shared" si="7"/>
        <v>0</v>
      </c>
      <c r="M11" s="56">
        <f t="shared" si="7"/>
        <v>1.4E-3</v>
      </c>
      <c r="N11" s="56">
        <f t="shared" si="7"/>
        <v>0.23600000000000004</v>
      </c>
      <c r="O11" s="56">
        <f t="shared" si="7"/>
        <v>2.4E-2</v>
      </c>
      <c r="P11" s="56">
        <f t="shared" si="7"/>
        <v>2E-3</v>
      </c>
      <c r="Q11" s="56">
        <f t="shared" si="7"/>
        <v>2.6000000000000003E-3</v>
      </c>
      <c r="R11" s="56">
        <f t="shared" si="7"/>
        <v>0.01</v>
      </c>
    </row>
    <row r="12" spans="1:18">
      <c r="A12" t="s">
        <v>92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Metadata</vt:lpstr>
      <vt:lpstr>หมายเหตุ</vt:lpstr>
      <vt:lpstr>จุดเก็บตัวอย่างน้ำผิวดิน</vt:lpstr>
      <vt:lpstr>30.1.66</vt:lpstr>
      <vt:lpstr>28.3.66</vt:lpstr>
      <vt:lpstr>28.5.66</vt:lpstr>
      <vt:lpstr>27.7.66 </vt:lpstr>
      <vt:lpstr>19.9.66</vt:lpstr>
      <vt:lpstr>ค่าเฉลี่ยรายปี</vt:lpstr>
      <vt:lpstr>จำนวนตัวอย่าง งป.66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2023-03-29T01:55:48Z</cp:lastPrinted>
  <dcterms:created xsi:type="dcterms:W3CDTF">2019-10-03T04:11:25Z</dcterms:created>
  <dcterms:modified xsi:type="dcterms:W3CDTF">2023-09-28T08:54:24Z</dcterms:modified>
</cp:coreProperties>
</file>